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97" documentId="120_S{2AC9BD13-BADA-5192-A53E-5A8FF88502F6}" xr6:coauthVersionLast="47" xr6:coauthVersionMax="47" xr10:uidLastSave="{C85E90ED-D195-4FF0-8167-FE5824ED9386}"/>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<sst xmlns="http://schemas.openxmlformats.org/spreadsheetml/2006/main" count="181514" uniqueCount="39131">
  <si>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</si>
  <si>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</si>
  <si>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</si>
  <si>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</si>
  <si>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</si>
  <si>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</si>
  <si>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</si>
  <si>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</si>
  <si>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</si>
  <si>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</si>
  <si>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</si>
  <si>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</si>
  <si>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</si>
  <si>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</si>
  <si>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</si>
  <si>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</si>
  <si>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</si>
  <si>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</si>
  <si>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</si>
  <si>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</si>
  <si>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</si>
  <si>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</si>
  <si>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</si>
  <si>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</si>
  <si>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</si>
  <si>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</si>
  <si>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</si>
  <si>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</si>
  <si>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</si>
  <si>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</si>
  <si>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</si>
  <si>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</si>
  <si>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</si>
  <si>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</si>
  <si>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</si>
  <si>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</si>
  <si>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</si>
  <si>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</si>
  <si>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</si>
  <si>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</si>
  <si>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</si>
  <si>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</si>
  <si>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</si>
  <si>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</si>
  <si>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</si>
  <si>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</si>
  <si>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</si>
  <si>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</si>
  <si>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</si>
  <si>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</si>
  <si>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</si>
  <si>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</si>
  <si>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</si>
  <si>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</si>
  <si>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</si>
  <si>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</si>
  <si>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</si>
  <si>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</si>
  <si>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</si>
  <si>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</si>
  <si>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</si>
  <si>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</si>
  <si>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</si>
  <si>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</si>
  <si>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</si>
  <si>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</si>
  <si>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</si>
  <si>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</si>
  <si>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</si>
  <si>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</si>
  <si>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</si>
  <si>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</si>
  <si>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</si>
  <si>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</si>
  <si>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</si>
  <si>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</si>
  <si>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</si>
  <si>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</si>
  <si>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</si>
  <si>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</si>
  <si>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</si>
  <si>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</si>
  <si>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</si>
  <si>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</si>
  <si>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</si>
  <si>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</si>
  <si>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</si>
  <si>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</si>
  <si>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</si>
  <si>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</si>
  <si>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</si>
  <si>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</si>
  <si>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</si>
  <si>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</si>
  <si>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</si>
  <si>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</si>
  <si>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</si>
  <si>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</si>
  <si>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</si>
  <si>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</si>
  <si>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</si>
  <si>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</si>
  <si>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</si>
  <si>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</si>
  <si>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</si>
  <si>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</si>
  <si>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</si>
  <si>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</si>
  <si>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</si>
  <si>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</si>
  <si>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</si>
  <si>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</si>
  <si>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</si>
  <si>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</si>
  <si>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</si>
  <si>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</si>
  <si>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</si>
  <si>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</si>
  <si>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</si>
  <si>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</si>
  <si>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</si>
  <si>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</si>
  <si>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</si>
  <si>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</si>
  <si>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</si>
  <si>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</si>
  <si>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</si>
  <si>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</si>
  <si>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</si>
  <si>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</si>
  <si>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</si>
  <si>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</si>
  <si>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</si>
  <si>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</si>
  <si>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</si>
  <si>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</si>
  <si>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</si>
  <si>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</si>
  <si>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</si>
  <si>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</si>
  <si>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</si>
  <si>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</si>
  <si>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</si>
  <si>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</si>
  <si>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</si>
  <si>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</si>
  <si>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</si>
  <si>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</si>
  <si>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</si>
  <si>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</si>
  <si>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</si>
  <si>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</si>
  <si>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</si>
  <si>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</si>
  <si>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</si>
  <si>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</si>
  <si>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</si>
  <si>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</si>
  <si>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</si>
  <si>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</si>
  <si>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</si>
  <si>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</si>
  <si>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</si>
  <si>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</si>
  <si>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</si>
  <si>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</si>
  <si>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</si>
  <si>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</si>
  <si>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</si>
  <si>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</si>
  <si>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</si>
  <si>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</si>
  <si>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</si>
  <si>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</si>
  <si>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</si>
  <si>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</si>
  <si>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</si>
  <si>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</si>
  <si>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</si>
  <si>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</si>
  <si>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</si>
  <si>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</si>
  <si>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</si>
  <si>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</si>
  <si>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</si>
  <si>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</si>
  <si>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</si>
  <si>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</si>
  <si>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</si>
  <si>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</si>
  <si>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</si>
  <si>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</si>
  <si>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</si>
  <si>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</si>
  <si>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</si>
  <si>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</si>
  <si>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</si>
  <si>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</si>
  <si>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</si>
  <si>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</si>
  <si>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</si>
  <si>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</si>
  <si>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</si>
  <si>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</si>
  <si>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</si>
  <si>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</si>
  <si>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</si>
  <si>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</si>
  <si>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</si>
  <si>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</si>
  <si>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</si>
  <si>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</si>
  <si>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</si>
  <si>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</si>
  <si>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</si>
  <si>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</si>
  <si>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</si>
  <si>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</si>
  <si>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</si>
  <si>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</si>
  <si>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</si>
  <si>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</si>
  <si>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</si>
  <si>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</si>
  <si>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</si>
  <si>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</si>
  <si>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</si>
  <si>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</si>
  <si>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</si>
  <si>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</si>
  <si>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</si>
  <si>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</si>
  <si>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</si>
  <si>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</si>
  <si>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</si>
  <si>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</si>
  <si>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</si>
  <si>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</si>
  <si>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</si>
  <si>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</si>
  <si>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</si>
  <si>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</si>
  <si>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</si>
  <si>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</si>
  <si>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</si>
  <si>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</si>
  <si>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</si>
  <si>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</si>
  <si>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</si>
  <si>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</si>
  <si>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</si>
  <si>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</si>
  <si>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</si>
  <si>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</si>
  <si>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</si>
  <si>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</si>
  <si>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</si>
  <si>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</si>
  <si>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</si>
  <si>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</si>
  <si>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</si>
  <si>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</si>
  <si>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</si>
  <si>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</si>
  <si>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</si>
  <si>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</si>
  <si>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</si>
  <si>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</si>
  <si>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</si>
  <si>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</si>
  <si>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</si>
  <si>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</si>
  <si>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</si>
  <si>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</si>
  <si>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</si>
  <si>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</si>
  <si>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</si>
  <si>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</si>
  <si>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</si>
  <si>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</si>
  <si>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</si>
  <si>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</si>
  <si>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</si>
  <si>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</si>
  <si>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</si>
  <si>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</si>
  <si>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</si>
  <si>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</si>
  <si>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</si>
  <si>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</si>
  <si>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</si>
  <si>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</si>
  <si>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</si>
  <si>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</si>
  <si>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</si>
  <si>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</si>
  <si>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</si>
  <si>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</si>
  <si>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</si>
  <si>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</si>
  <si>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</si>
  <si>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</si>
  <si>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</si>
  <si>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</si>
  <si>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</si>
  <si>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</si>
  <si>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</si>
  <si>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</si>
  <si>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</si>
  <si>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</si>
  <si>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</si>
  <si>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</si>
  <si>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</si>
  <si>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</si>
  <si>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</si>
  <si>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</si>
  <si>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</si>
  <si>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</si>
  <si>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</si>
  <si>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</si>
  <si>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</si>
  <si>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</si>
  <si>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</si>
  <si>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</si>
  <si>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</si>
  <si>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</si>
  <si>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</si>
  <si>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</si>
  <si>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</si>
  <si>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</si>
  <si>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</si>
  <si>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</si>
  <si>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</si>
  <si>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</si>
  <si>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</si>
  <si>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</si>
  <si>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</si>
  <si>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</si>
  <si>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</si>
  <si>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</si>
  <si>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</si>
  <si>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</si>
  <si>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</si>
  <si>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</si>
  <si>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</si>
  <si>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</si>
  <si>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</si>
  <si>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</si>
  <si>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</si>
  <si>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</si>
  <si>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</si>
  <si>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</si>
  <si>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</si>
  <si>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</si>
  <si>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</si>
  <si>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</si>
  <si>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</si>
  <si>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</si>
  <si>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</si>
  <si>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</si>
  <si>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</si>
  <si>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</si>
  <si>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</si>
  <si>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</si>
  <si>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</si>
  <si>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</si>
  <si>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</si>
  <si>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</si>
  <si>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</si>
  <si>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</si>
  <si>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</si>
  <si>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</si>
  <si>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</si>
  <si>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</si>
  <si>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</si>
  <si>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</si>
  <si>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</si>
  <si>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</si>
  <si>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</si>
  <si>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</si>
  <si>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</si>
  <si>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</si>
  <si>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</si>
  <si>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</si>
  <si>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</si>
  <si>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</si>
  <si>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</si>
  <si>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</si>
  <si>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</si>
  <si>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</si>
  <si>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</si>
  <si>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</si>
  <si>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</si>
  <si>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</si>
  <si>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</si>
  <si>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</si>
  <si>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</si>
  <si>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</si>
  <si>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</si>
  <si>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</si>
  <si>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</si>
  <si>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</si>
  <si>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</si>
  <si>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</si>
  <si>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</si>
  <si>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</si>
  <si>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</si>
  <si>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</si>
  <si>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</si>
  <si>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</si>
  <si>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</si>
  <si>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</si>
  <si>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</si>
  <si>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</si>
  <si>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</si>
  <si>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</si>
  <si>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</si>
  <si>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</si>
  <si>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</si>
  <si>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</si>
  <si>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</si>
  <si>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</si>
  <si>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</si>
  <si>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</si>
  <si>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</si>
  <si>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</si>
  <si>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</si>
  <si>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</si>
  <si>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</si>
  <si>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</si>
  <si>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</si>
  <si>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</si>
  <si>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</si>
  <si>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</si>
  <si>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</si>
  <si>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</si>
  <si>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</si>
  <si>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</si>
  <si>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</si>
  <si>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</si>
  <si>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</si>
  <si>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</si>
  <si>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</si>
  <si>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</si>
  <si>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</si>
  <si>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</si>
  <si>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</si>
  <si>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</si>
  <si>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</si>
  <si>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</si>
  <si>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</si>
  <si>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</si>
  <si>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</si>
  <si>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</si>
  <si>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</si>
  <si>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</si>
  <si>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</si>
  <si>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</si>
  <si>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</si>
  <si>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</si>
  <si>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</si>
  <si>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</si>
  <si>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</si>
  <si>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</si>
  <si>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</si>
  <si>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</si>
  <si>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</si>
  <si>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</si>
  <si>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</si>
  <si>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</si>
  <si>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</si>
  <si>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</si>
  <si>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</si>
  <si>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</si>
  <si>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</si>
  <si>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</si>
  <si>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</si>
  <si>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</si>
  <si>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</si>
  <si>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</si>
  <si>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</si>
  <si>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</si>
  <si>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</si>
  <si>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</si>
  <si>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</si>
  <si>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</si>
  <si>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</si>
  <si>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</si>
  <si>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</si>
  <si>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</si>
  <si>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</si>
  <si>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</si>
  <si>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</si>
  <si>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</si>
  <si>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</si>
  <si>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</si>
  <si>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</si>
  <si>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</si>
  <si>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</si>
  <si>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</si>
  <si>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</si>
  <si>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</si>
  <si>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</si>
  <si>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</si>
  <si>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</si>
  <si>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</si>
  <si>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</si>
  <si>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</si>
  <si>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</si>
  <si>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</si>
  <si>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</si>
  <si>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</si>
  <si>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</si>
  <si>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</si>
  <si>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</si>
  <si>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</si>
  <si>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</si>
  <si>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</si>
  <si>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</si>
  <si>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</si>
  <si>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</si>
  <si>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</si>
  <si>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</si>
  <si>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</si>
  <si>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</si>
  <si>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</si>
  <si>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</si>
  <si>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</si>
  <si>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</si>
  <si>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</si>
  <si>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</si>
  <si>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</si>
  <si>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</si>
  <si>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</si>
  <si>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</si>
  <si>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</si>
  <si>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</si>
  <si>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</si>
  <si>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</si>
  <si>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</si>
  <si>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</si>
  <si>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</si>
  <si>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</si>
  <si>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</si>
  <si>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</si>
  <si>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</si>
  <si>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</si>
  <si>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</si>
  <si>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</si>
  <si>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</si>
  <si>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</si>
  <si>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</si>
  <si>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</si>
  <si>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</si>
  <si>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</si>
  <si>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</si>
  <si>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</si>
  <si>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</si>
  <si>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</si>
  <si>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</si>
  <si>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</si>
  <si>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</si>
  <si>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</si>
  <si>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</si>
  <si>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</si>
  <si>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</si>
  <si>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</si>
  <si>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</si>
  <si>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</si>
  <si>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</si>
  <si>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</si>
  <si>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</si>
  <si>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</si>
  <si>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</si>
  <si>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</si>
  <si>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</si>
  <si>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</si>
  <si>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</si>
  <si>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</si>
  <si>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</si>
  <si>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</si>
  <si>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</si>
  <si>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</si>
  <si>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</si>
  <si>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</si>
  <si>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</si>
  <si>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</si>
  <si>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</si>
  <si>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</si>
  <si>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</si>
  <si>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</si>
  <si>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</si>
  <si>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</si>
  <si>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</si>
  <si>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</si>
  <si>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</si>
  <si>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</si>
  <si>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</si>
  <si>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</si>
  <si>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</si>
  <si>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</si>
  <si>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</si>
  <si>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</si>
  <si>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</si>
  <si>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</si>
  <si>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</si>
  <si>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</si>
  <si>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</si>
  <si>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</si>
  <si>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</si>
  <si>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</si>
  <si>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</si>
  <si>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</si>
  <si>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</si>
  <si>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</si>
  <si>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</si>
  <si>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</si>
  <si>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</si>
  <si>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</si>
  <si>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</si>
  <si>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</si>
  <si>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</si>
  <si>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</si>
  <si>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</si>
  <si>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</si>
  <si>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</si>
  <si>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</si>
  <si>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</si>
  <si>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</si>
  <si>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</si>
  <si>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</si>
  <si>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</si>
  <si>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</si>
  <si>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</si>
  <si>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</si>
  <si>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</si>
  <si>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</si>
  <si>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</si>
  <si>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</si>
  <si>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</si>
  <si>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</si>
  <si>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</si>
  <si>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</si>
  <si>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</si>
  <si>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</si>
  <si>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</si>
  <si>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</si>
  <si>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</si>
  <si>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</si>
  <si>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</si>
  <si>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</si>
  <si>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</si>
  <si>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</si>
  <si>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</si>
  <si>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</si>
  <si>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</si>
  <si>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</si>
  <si>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</si>
  <si>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</si>
  <si>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</si>
  <si>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</si>
  <si>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</si>
  <si>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</si>
  <si>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</si>
  <si>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</si>
  <si>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</si>
  <si>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</si>
  <si>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</si>
  <si>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</si>
  <si>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</si>
  <si>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</si>
  <si>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</si>
  <si>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</si>
  <si>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</si>
  <si>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</si>
  <si>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</si>
  <si>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</si>
  <si>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</si>
  <si>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</si>
  <si>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</si>
  <si>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</si>
  <si>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</si>
  <si>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</si>
  <si>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</si>
  <si>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</si>
  <si>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</si>
  <si>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</si>
  <si>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</si>
  <si>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</si>
  <si>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</si>
  <si>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</si>
  <si>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</si>
  <si>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</si>
  <si>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</si>
  <si>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</si>
  <si>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</si>
  <si>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</si>
  <si>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</si>
  <si>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</si>
  <si>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</si>
  <si>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</si>
  <si>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</si>
  <si>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</si>
  <si>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</si>
  <si>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</si>
  <si>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</si>
  <si>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</si>
  <si>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</si>
  <si>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</si>
  <si>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</si>
  <si>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</si>
  <si>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</si>
  <si>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</si>
  <si>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</si>
  <si>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</si>
  <si>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</si>
  <si>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</si>
  <si>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</si>
  <si>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</si>
  <si>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</si>
  <si>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</si>
  <si>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</si>
  <si>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</si>
  <si>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</si>
  <si>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</si>
  <si>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</si>
  <si>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</si>
  <si>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</si>
  <si>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</si>
  <si>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</si>
  <si>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</si>
  <si>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</si>
  <si>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</si>
  <si>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</si>
  <si>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</si>
  <si>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</si>
  <si>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</si>
  <si>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</si>
  <si>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</si>
  <si>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</si>
  <si>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</si>
  <si>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</si>
  <si>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</si>
  <si>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</si>
  <si>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</si>
  <si>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</si>
  <si>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</si>
  <si>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</si>
  <si>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</si>
  <si>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</si>
  <si>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</si>
  <si>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</si>
  <si>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</si>
  <si>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</si>
  <si>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</si>
  <si>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</si>
  <si>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</si>
  <si>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</si>
  <si>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</si>
  <si>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</si>
  <si>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</si>
  <si>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</si>
  <si>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</si>
  <si>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</si>
  <si>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</si>
  <si>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</si>
  <si>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</si>
  <si>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</si>
  <si>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</si>
  <si>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</si>
  <si>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</si>
  <si>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</si>
  <si>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</si>
  <si>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</si>
  <si>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</si>
  <si>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</si>
  <si>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</si>
  <si>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</si>
  <si>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</si>
  <si>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</si>
  <si>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</si>
  <si>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</si>
  <si>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</si>
  <si>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</si>
  <si>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</si>
  <si>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</si>
  <si>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</si>
  <si>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</si>
  <si>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</si>
  <si>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</si>
  <si>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</si>
  <si>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</si>
  <si>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</si>
  <si>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</si>
  <si>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</si>
  <si>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</si>
  <si>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</si>
  <si>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</si>
  <si>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</si>
  <si>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</si>
  <si>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</si>
  <si>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</si>
  <si>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</si>
  <si>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</si>
  <si>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</si>
  <si>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</si>
  <si>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</si>
  <si>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</si>
  <si>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</si>
  <si>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</si>
  <si>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</si>
  <si>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</si>
  <si>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</si>
  <si>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</si>
  <si>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</si>
  <si>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</si>
  <si>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</si>
  <si>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</si>
  <si>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</si>
  <si>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</si>
  <si>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</si>
  <si>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</si>
  <si>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</si>
  <si>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</si>
  <si>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</si>
  <si>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</si>
  <si>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</si>
  <si>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</si>
  <si>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</si>
  <si>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</si>
  <si>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</si>
  <si>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</si>
  <si>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</si>
  <si>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</si>
  <si>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</si>
  <si>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</si>
  <si>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</si>
  <si>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</si>
  <si>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</si>
  <si>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</si>
  <si>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</si>
  <si>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</si>
  <si>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</si>
  <si>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</si>
  <si>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</si>
  <si>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</si>
  <si>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</si>
  <si>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</si>
  <si>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</si>
  <si>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</si>
  <si>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</si>
  <si>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</si>
  <si>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</si>
  <si>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</si>
  <si>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</si>
  <si>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</si>
  <si>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</si>
  <si>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</si>
  <si>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</si>
  <si>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</si>
  <si>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</si>
  <si>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</si>
  <si>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</si>
  <si>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</si>
  <si>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</si>
  <si>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</si>
  <si>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</si>
  <si>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</si>
  <si>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</si>
  <si>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</si>
  <si>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</si>
  <si>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</si>
  <si>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</si>
  <si>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</si>
  <si>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</si>
  <si>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</si>
  <si>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</si>
  <si>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</si>
  <si>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</si>
  <si>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</si>
  <si>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</si>
  <si>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</si>
  <si>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</si>
  <si>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</si>
  <si>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</si>
  <si>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</si>
  <si>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</si>
  <si>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</si>
  <si>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</si>
  <si>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</si>
  <si>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</si>
  <si>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</si>
  <si>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</si>
  <si>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</si>
  <si>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</si>
  <si>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</si>
  <si>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</si>
  <si>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</si>
  <si>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</si>
  <si>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</si>
  <si>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</si>
  <si>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</si>
  <si>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</si>
  <si>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</si>
  <si>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</si>
  <si>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</si>
  <si>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</si>
  <si>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</si>
  <si>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</si>
  <si>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</si>
  <si>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</si>
  <si>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</si>
  <si>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</si>
  <si>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</si>
  <si>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</si>
  <si>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</si>
  <si>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</si>
  <si>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</si>
  <si>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</si>
  <si>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</si>
  <si>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</si>
  <si>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</si>
  <si>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</si>
  <si>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</si>
  <si>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</si>
  <si>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</si>
  <si>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</si>
  <si>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</si>
  <si>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</si>
  <si>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</si>
  <si>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</si>
  <si>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</si>
  <si>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</si>
  <si>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</si>
  <si>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</si>
  <si>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</si>
  <si>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</si>
  <si>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</si>
  <si>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</si>
  <si>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</si>
  <si>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</si>
  <si>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</si>
  <si>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</si>
  <si>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</si>
  <si>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</si>
  <si>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</si>
  <si>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</si>
  <si>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</si>
  <si>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</si>
  <si>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</si>
  <si>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</si>
  <si>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</si>
  <si>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</si>
  <si>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</si>
  <si>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</si>
  <si>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</si>
  <si>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</si>
  <si>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</si>
  <si>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</si>
  <si>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</si>
  <si>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</si>
  <si>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</si>
  <si>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</si>
  <si>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</si>
  <si>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</si>
  <si>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</si>
  <si>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</si>
  <si>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</si>
  <si>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</si>
  <si>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</si>
  <si>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</si>
  <si>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</si>
  <si>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</si>
  <si>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</si>
  <si>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</si>
  <si>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</si>
  <si>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</si>
  <si>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</si>
  <si>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</si>
  <si>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</si>
  <si>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</si>
  <si>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</si>
  <si>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</si>
  <si>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</si>
  <si>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</si>
  <si>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</si>
  <si>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</si>
  <si>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</si>
  <si>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</si>
  <si>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</si>
  <si>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</si>
  <si>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</si>
  <si>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</si>
  <si>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</si>
  <si>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</si>
  <si>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</si>
  <si>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</si>
  <si>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</si>
  <si>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</si>
  <si>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</si>
  <si>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</si>
  <si>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</si>
  <si>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</si>
  <si>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</si>
  <si>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</si>
  <si>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</si>
  <si>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</si>
  <si>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</si>
  <si>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</si>
  <si>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</si>
  <si>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</si>
  <si>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</si>
  <si>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</si>
  <si>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</si>
  <si>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</si>
  <si>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</si>
  <si>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</si>
  <si>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</si>
  <si>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</si>
  <si>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</si>
  <si>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</si>
  <si>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</si>
  <si>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</si>
  <si>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</si>
  <si>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</si>
  <si>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</si>
  <si>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</si>
  <si>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</si>
  <si>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</si>
  <si>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</si>
  <si>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</si>
  <si>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</si>
  <si>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</si>
  <si>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</si>
  <si>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</si>
  <si>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</si>
  <si>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</si>
  <si>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</si>
  <si>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</si>
  <si>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</si>
  <si>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</si>
  <si>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</si>
  <si>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</si>
  <si>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</si>
  <si>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</si>
  <si>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</si>
  <si>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</si>
  <si>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</si>
  <si>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</si>
  <si>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</si>
  <si>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</si>
  <si>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</si>
  <si>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</si>
  <si>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</si>
  <si>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</si>
  <si>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</si>
  <si>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</si>
  <si>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</si>
  <si>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</si>
  <si>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</si>
  <si>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</si>
  <si>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</si>
  <si>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</si>
  <si>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</si>
  <si>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</si>
  <si>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</si>
  <si>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</si>
  <si>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</si>
  <si>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</si>
  <si>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</si>
  <si>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</si>
  <si>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</si>
  <si>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</si>
  <si>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</si>
  <si>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</si>
  <si>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</si>
  <si>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</si>
  <si>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</si>
  <si>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</si>
  <si>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</si>
  <si>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</si>
  <si>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</si>
  <si>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</si>
  <si>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</si>
  <si>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</si>
  <si>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</si>
  <si>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</si>
  <si>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</si>
  <si>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</si>
  <si>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</si>
  <si>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</si>
  <si>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</si>
  <si>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</si>
  <si>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</si>
  <si>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</si>
  <si>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</si>
  <si>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</si>
  <si>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</si>
  <si>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</si>
  <si>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</si>
  <si>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</si>
  <si>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</si>
  <si>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</si>
  <si>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</si>
  <si>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</si>
  <si>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</si>
  <si>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</si>
  <si>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</si>
  <si>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</si>
  <si>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</si>
  <si>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</si>
  <si>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</si>
  <si>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</si>
  <si>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</si>
  <si>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</si>
  <si>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</si>
  <si>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</si>
  <si>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</si>
  <si>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</si>
  <si>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</si>
  <si>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</si>
  <si>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</si>
  <si>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</si>
  <si>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</si>
  <si>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</si>
  <si>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</si>
  <si>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</si>
  <si>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</si>
  <si>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</si>
  <si>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</si>
  <si>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</si>
  <si>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</si>
  <si>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</si>
  <si>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</si>
  <si>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</si>
  <si>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</si>
  <si>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</si>
  <si>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</si>
  <si>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</si>
  <si>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</si>
  <si>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</si>
  <si>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</si>
  <si>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</si>
  <si>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</si>
  <si>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</si>
  <si>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</si>
  <si>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</si>
  <si>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</si>
  <si>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</si>
  <si>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</si>
  <si>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</si>
  <si>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</si>
  <si>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</si>
  <si>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</si>
  <si>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</si>
  <si>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</si>
  <si>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</si>
  <si>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</si>
  <si>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</si>
  <si>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</si>
  <si>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</si>
  <si>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</si>
  <si>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</si>
  <si>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</si>
  <si>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</si>
  <si>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</si>
  <si>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</si>
  <si>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</si>
  <si>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</si>
  <si>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</si>
  <si>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</si>
  <si>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</si>
  <si>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</si>
  <si>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</si>
  <si>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</si>
  <si>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</si>
  <si>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</si>
  <si>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</si>
  <si>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</si>
  <si>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</si>
  <si>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</si>
  <si>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</si>
  <si>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</si>
  <si>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</si>
  <si>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</si>
  <si>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</si>
  <si>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</si>
  <si>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</si>
  <si>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</si>
  <si>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</si>
  <si>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</si>
  <si>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</si>
  <si>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</si>
  <si>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</si>
  <si>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</si>
  <si>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</si>
  <si>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</si>
  <si>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</si>
  <si>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</si>
  <si>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</si>
  <si>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</si>
  <si>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</si>
  <si>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</si>
  <si>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</si>
  <si>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</si>
  <si>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</si>
  <si>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</si>
  <si>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</si>
  <si>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</si>
  <si>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</si>
  <si>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</si>
  <si>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</si>
  <si>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</si>
  <si>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</si>
  <si>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</si>
  <si>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</si>
  <si>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</si>
  <si>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</si>
  <si>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</si>
  <si>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</si>
  <si>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</si>
  <si>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</si>
  <si>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</si>
  <si>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</si>
  <si>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</si>
  <si>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</si>
  <si>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</si>
  <si>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</si>
  <si>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</si>
  <si>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</si>
  <si>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</si>
  <si>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</si>
  <si>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</si>
  <si>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</si>
  <si>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</si>
  <si>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</si>
  <si>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</si>
  <si>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</si>
  <si>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</si>
  <si>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</si>
  <si>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</si>
  <si>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</si>
  <si>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</si>
  <si>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</si>
  <si>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</si>
  <si>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</si>
  <si>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</si>
  <si>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</si>
  <si>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</si>
  <si>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</si>
  <si>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</si>
  <si>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</si>
  <si>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</si>
  <si>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</si>
  <si>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</si>
  <si>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</si>
  <si>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</si>
  <si>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</si>
  <si>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</si>
  <si>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</si>
  <si>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</si>
  <si>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</si>
  <si>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</si>
  <si>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</si>
  <si>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</si>
  <si>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</si>
  <si>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</si>
  <si>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</si>
  <si>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</si>
  <si>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</si>
  <si>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</si>
  <si>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</si>
  <si>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</si>
  <si>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</si>
  <si>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</si>
  <si>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</si>
  <si>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</si>
  <si>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</si>
  <si>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</si>
  <si>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</si>
  <si>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</si>
  <si>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</si>
  <si>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</si>
  <si>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</si>
  <si>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</si>
  <si>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</si>
  <si>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</si>
  <si>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</si>
  <si>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</si>
  <si>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</si>
  <si>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</si>
  <si>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</si>
  <si>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</si>
  <si>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</si>
  <si>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</si>
  <si>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</si>
  <si>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</si>
  <si>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</si>
  <si>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</si>
  <si>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</si>
  <si>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</si>
  <si>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</si>
  <si>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</si>
  <si>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</si>
  <si>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</si>
  <si>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</si>
  <si>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</si>
  <si>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</si>
  <si>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</si>
  <si>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</si>
  <si>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</si>
  <si>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</si>
  <si>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</si>
  <si>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</si>
  <si>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</si>
  <si>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</si>
  <si>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</si>
  <si>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</si>
  <si>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</si>
  <si>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</si>
  <si>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</si>
  <si>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</si>
  <si>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</si>
  <si>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</si>
  <si>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</si>
  <si>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</si>
  <si>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</si>
  <si>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</si>
  <si>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</si>
  <si>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</si>
  <si>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</si>
  <si>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</si>
  <si>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</si>
  <si>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</si>
  <si>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</si>
  <si>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</si>
  <si>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</si>
  <si>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</si>
  <si>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</si>
  <si>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</si>
  <si>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</si>
  <si>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</si>
  <si>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</si>
  <si>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</si>
  <si>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</si>
  <si>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</si>
  <si>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</si>
  <si>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</si>
  <si>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</si>
  <si>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</si>
  <si>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</si>
  <si>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</si>
  <si>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</si>
  <si>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</si>
  <si>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</si>
  <si>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</si>
  <si>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</si>
  <si>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</si>
  <si>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</si>
  <si>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</si>
  <si>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</si>
  <si>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</si>
  <si>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</si>
  <si>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</si>
  <si>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</si>
  <si>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</si>
  <si>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</si>
  <si>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</si>
  <si>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</si>
  <si>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</si>
  <si>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</si>
  <si>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</si>
  <si>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</si>
  <si>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</si>
  <si>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</si>
  <si>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</si>
  <si>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</si>
  <si>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</si>
  <si>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</si>
  <si>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</si>
  <si>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</si>
  <si>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</si>
  <si>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</si>
  <si>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</si>
  <si>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</si>
  <si>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</si>
  <si>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</si>
  <si>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</si>
  <si>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</si>
  <si>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</si>
  <si>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</si>
  <si>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</si>
  <si>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</si>
  <si>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</si>
  <si>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</si>
  <si>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</si>
  <si>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</si>
  <si>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</si>
  <si>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</si>
  <si>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</si>
  <si>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</si>
  <si>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</si>
  <si>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</si>
  <si>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</si>
  <si>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</si>
  <si>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</si>
  <si>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</si>
  <si>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</si>
  <si>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</si>
  <si>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</si>
  <si>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</si>
  <si>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</si>
  <si>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</si>
  <si>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</si>
  <si>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</si>
  <si>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</si>
  <si>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</si>
  <si>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</si>
  <si>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</si>
  <si>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</si>
  <si>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</si>
  <si>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</si>
  <si>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</si>
  <si>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</si>
  <si>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</si>
  <si>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</si>
  <si>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</si>
  <si>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</si>
  <si>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</si>
  <si>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</si>
  <si>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</si>
  <si>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</si>
  <si>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</si>
  <si>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</si>
  <si>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</si>
  <si>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</si>
  <si>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</si>
  <si>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</si>
  <si>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</si>
  <si>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</si>
  <si>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</si>
  <si>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</si>
  <si>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</si>
  <si>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</si>
  <si>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</si>
  <si>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</si>
  <si>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</si>
  <si>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</si>
  <si>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</si>
  <si>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</si>
  <si>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</si>
  <si>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</si>
  <si>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</si>
  <si>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</si>
  <si>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</si>
  <si>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</si>
  <si>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</si>
  <si>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</si>
  <si>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</si>
  <si>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</si>
  <si>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</si>
  <si>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</si>
  <si>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</si>
  <si>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</si>
  <si>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</si>
  <si>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</si>
  <si>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</si>
  <si>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</si>
  <si>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</si>
  <si>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</si>
  <si>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</si>
  <si>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</si>
  <si>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</si>
  <si>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</si>
  <si>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</si>
  <si>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</si>
  <si>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</si>
  <si>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</si>
  <si>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</si>
  <si>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</si>
  <si>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</si>
  <si>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</si>
  <si>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</si>
  <si>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</si>
  <si>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</si>
  <si>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</si>
  <si>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</si>
  <si>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</si>
  <si>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</si>
  <si>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</si>
  <si>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</si>
  <si>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</si>
  <si>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</si>
  <si>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</si>
  <si>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</si>
  <si>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</si>
  <si>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</si>
  <si>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</si>
  <si>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</si>
  <si>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</si>
  <si>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</si>
  <si>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</si>
  <si>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</si>
  <si>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</si>
  <si>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</si>
  <si>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</si>
  <si>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</si>
  <si>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</si>
  <si>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</si>
  <si>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</si>
  <si>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</si>
  <si>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</si>
  <si>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</si>
  <si>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</si>
  <si>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</si>
  <si>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</si>
  <si>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</si>
  <si>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</si>
  <si>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</si>
  <si>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</si>
  <si>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</si>
  <si>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</si>
  <si>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</si>
  <si>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</si>
  <si>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</si>
  <si>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</si>
  <si>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</si>
  <si>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</si>
  <si>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</si>
  <si>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</si>
  <si>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</si>
  <si>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</si>
  <si>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</si>
  <si>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</si>
  <si>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</si>
  <si>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</si>
  <si>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</si>
  <si>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</si>
  <si>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</si>
  <si>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</si>
  <si>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</si>
  <si>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</si>
  <si>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</si>
  <si>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</si>
  <si>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</si>
  <si>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</si>
  <si>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</si>
  <si>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</si>
  <si>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</si>
  <si>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</si>
  <si>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</si>
  <si>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</si>
  <si>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</si>
  <si>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</si>
  <si>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</si>
  <si>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</si>
  <si>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</si>
  <si>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</si>
  <si>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</si>
  <si>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</si>
  <si>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</si>
  <si>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</si>
  <si>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</si>
  <si>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</si>
  <si>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</si>
  <si>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</si>
  <si>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</si>
  <si>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</si>
  <si>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</si>
  <si>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</si>
  <si>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</si>
  <si>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</si>
  <si>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</si>
  <si>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</si>
  <si>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</si>
  <si>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</si>
  <si>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</si>
  <si>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</si>
  <si>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</si>
  <si>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</si>
  <si>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</si>
  <si>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</si>
  <si>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</si>
  <si>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</si>
  <si>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</si>
  <si>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</si>
  <si>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</si>
  <si>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</si>
  <si>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</si>
  <si>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</si>
  <si>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</si>
  <si>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</si>
  <si>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</si>
  <si>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</si>
  <si>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</si>
  <si>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</si>
  <si>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</si>
  <si>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</si>
  <si>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</si>
  <si>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</si>
  <si>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</si>
  <si>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</si>
  <si>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</si>
  <si>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</si>
  <si>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</si>
  <si>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</si>
  <si>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</si>
  <si>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</si>
  <si>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</si>
  <si>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</si>
  <si>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</si>
  <si>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</si>
  <si>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</si>
  <si>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</si>
  <si>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</si>
  <si>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</si>
  <si>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</si>
  <si>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</si>
  <si>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</si>
  <si>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</si>
  <si>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</si>
  <si>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</si>
  <si>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</si>
  <si>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</si>
  <si>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</si>
  <si>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</si>
  <si>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</si>
  <si>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</si>
  <si>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</si>
  <si>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</si>
  <si>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</si>
  <si>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</si>
  <si>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</si>
  <si>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</si>
  <si>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</si>
  <si>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</si>
  <si>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</si>
  <si>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</si>
  <si>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</si>
  <si>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</si>
  <si>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</si>
  <si>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</si>
  <si>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</si>
  <si>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</si>
  <si>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</si>
  <si>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</si>
  <si>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</si>
  <si>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</si>
  <si>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</si>
  <si>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</si>
  <si>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</si>
  <si>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</si>
  <si>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</si>
  <si>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</si>
  <si>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</si>
  <si>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</si>
  <si>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</si>
  <si>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</si>
  <si>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</si>
  <si>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</si>
  <si>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</si>
  <si>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</si>
  <si>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</si>
  <si>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</si>
  <si>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</si>
  <si>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</si>
  <si>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</si>
  <si>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</si>
  <si>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</si>
  <si>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</si>
  <si>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</si>
  <si>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</si>
  <si>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</si>
  <si>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</si>
  <si>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</si>
  <si>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</si>
  <si>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</si>
  <si>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</si>
  <si>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</si>
  <si>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</si>
  <si>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</si>
  <si>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</si>
  <si>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</si>
  <si>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</si>
  <si>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</si>
  <si>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</si>
  <si>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</si>
  <si>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</si>
  <si>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</si>
  <si>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</si>
  <si>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</si>
  <si>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</si>
  <si>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</si>
  <si>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</si>
  <si>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</si>
  <si>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</si>
  <si>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</si>
  <si>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</si>
  <si>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</si>
  <si>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</si>
  <si>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</si>
  <si>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</si>
  <si>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</si>
  <si>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</si>
  <si>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</si>
  <si>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</si>
  <si>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</si>
  <si>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</si>
  <si>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</si>
  <si>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</si>
  <si>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</si>
  <si>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</si>
  <si>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</si>
  <si>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</si>
  <si>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</si>
  <si>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</si>
  <si>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</si>
  <si>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</si>
  <si>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</si>
  <si>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</si>
  <si>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</si>
  <si>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</si>
  <si>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</si>
  <si>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</si>
  <si>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</si>
  <si>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</si>
  <si>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</si>
  <si>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</si>
  <si>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</si>
  <si>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</si>
  <si>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</si>
  <si>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</si>
  <si>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</si>
  <si>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</si>
  <si>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</si>
  <si>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</si>
  <si>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</si>
  <si>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</si>
  <si>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</si>
  <si>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</si>
  <si>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</si>
  <si>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</si>
  <si>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</si>
  <si>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</si>
  <si>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</si>
  <si>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</si>
  <si>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</si>
  <si>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</si>
  <si>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</si>
  <si>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</si>
  <si>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</si>
  <si>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</si>
  <si>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</si>
  <si>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</si>
  <si>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</si>
  <si>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</si>
  <si>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</si>
  <si>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</si>
  <si>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</si>
  <si>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</si>
  <si>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</si>
  <si>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</si>
  <si>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</si>
  <si>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</si>
  <si>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</si>
  <si>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</si>
  <si>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</si>
  <si>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</si>
  <si>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</si>
  <si>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</si>
  <si>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</si>
  <si>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</si>
  <si>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</si>
  <si>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</si>
  <si>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</si>
  <si>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</si>
  <si>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</si>
  <si>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</si>
  <si>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</si>
  <si>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</si>
  <si>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</si>
  <si>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</si>
  <si>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</si>
  <si>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</si>
  <si>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</si>
  <si>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</si>
  <si>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</si>
  <si>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</si>
  <si>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</si>
  <si>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</si>
  <si>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</si>
  <si>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</si>
  <si>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</si>
  <si>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</si>
  <si>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</si>
  <si>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</si>
  <si>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</si>
  <si>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</si>
  <si>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</si>
  <si>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</si>
  <si>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</si>
  <si>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</si>
  <si>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</si>
  <si>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</si>
  <si>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</si>
  <si>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</si>
  <si>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</si>
  <si>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</si>
  <si>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</si>
  <si>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</si>
  <si>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</si>
  <si>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</si>
  <si>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</si>
  <si>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</si>
  <si>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</si>
  <si>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</si>
  <si>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</si>
  <si>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</si>
  <si>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</si>
  <si>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</si>
  <si>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</si>
  <si>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</si>
  <si>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</si>
  <si>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</si>
  <si>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</si>
  <si>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</si>
  <si>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</si>
  <si>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</si>
  <si>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</si>
  <si>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</si>
  <si>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</si>
  <si>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</si>
  <si>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</si>
  <si>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</si>
  <si>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</si>
  <si>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</si>
  <si>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</si>
  <si>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</si>
  <si>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</si>
  <si>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</si>
  <si>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</si>
  <si>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</si>
  <si>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</si>
  <si>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</si>
  <si>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</si>
  <si>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</si>
  <si>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</si>
  <si>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</si>
  <si>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</si>
  <si>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</si>
  <si>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</si>
  <si>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</si>
  <si>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</si>
  <si>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</si>
  <si>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</si>
  <si>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</si>
  <si>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</si>
  <si>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</si>
  <si>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</si>
  <si>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</si>
  <si>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</si>
  <si>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</si>
  <si>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</si>
  <si>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</si>
  <si>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</si>
  <si>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</si>
  <si>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</si>
  <si>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</si>
  <si>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</si>
  <si>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</si>
  <si>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</si>
  <si>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</si>
  <si>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</si>
  <si>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</si>
  <si>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</si>
  <si>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</si>
  <si>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</si>
  <si>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</si>
  <si>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</si>
  <si>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</si>
  <si>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</si>
  <si>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</si>
  <si>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</si>
  <si>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</si>
  <si>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</si>
  <si>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</si>
  <si>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</si>
  <si>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</si>
  <si>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</si>
  <si>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</si>
  <si>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</si>
  <si>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</si>
  <si>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</si>
  <si>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</si>
  <si>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</si>
  <si>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</si>
  <si>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</si>
  <si>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</si>
  <si>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</si>
  <si>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</si>
  <si>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</si>
  <si>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</si>
  <si>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</si>
  <si>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</si>
  <si>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</si>
  <si>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</si>
  <si>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</si>
  <si>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</si>
  <si>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</si>
  <si>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</si>
  <si>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</si>
  <si>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</si>
  <si>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</si>
  <si>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</si>
  <si>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</si>
  <si>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</si>
  <si>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</si>
  <si>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</si>
  <si>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</si>
  <si>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</si>
  <si>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</si>
  <si>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</si>
  <si>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</si>
  <si>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</si>
  <si>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</si>
  <si>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</si>
  <si>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</si>
  <si>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</si>
  <si>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</si>
  <si>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</si>
  <si>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</si>
  <si>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</si>
  <si>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</si>
  <si>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</si>
  <si>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</si>
  <si>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</si>
  <si>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</si>
  <si>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</si>
  <si>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</si>
  <si>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</si>
  <si>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</si>
  <si>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</si>
  <si>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</si>
  <si>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</si>
  <si>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</si>
  <si>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</si>
  <si>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</si>
  <si>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</si>
  <si>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</si>
  <si>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</si>
  <si>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</si>
  <si>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</si>
  <si>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</si>
  <si>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</si>
  <si>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</si>
  <si>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</si>
  <si>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</si>
  <si>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</si>
  <si>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</si>
  <si>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</si>
  <si>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</si>
  <si>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</si>
  <si>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</si>
  <si>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</si>
  <si>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</si>
  <si>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</si>
  <si>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</si>
  <si>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</si>
  <si>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</si>
  <si>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</si>
  <si>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</si>
  <si>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</si>
  <si>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</si>
  <si>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</si>
  <si>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</si>
  <si>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</si>
  <si>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</si>
  <si>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</si>
  <si>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</si>
  <si>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</si>
  <si>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</si>
  <si>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</si>
  <si>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</si>
  <si>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</si>
  <si>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</si>
  <si>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</si>
  <si>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</si>
  <si>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</si>
  <si>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</si>
  <si>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</si>
  <si>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</si>
  <si>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</si>
  <si>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</si>
  <si>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</si>
  <si>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</si>
  <si>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</si>
  <si>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</si>
  <si>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</si>
  <si>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</si>
  <si>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</si>
  <si>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</si>
  <si>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</si>
  <si>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</si>
  <si>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</si>
  <si>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</si>
  <si>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</si>
  <si>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</si>
  <si>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</si>
  <si>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</si>
  <si>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</si>
  <si>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</si>
  <si>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</si>
  <si>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</si>
  <si>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</si>
  <si>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</si>
  <si>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</si>
  <si>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</si>
  <si>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</si>
  <si>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</si>
  <si>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</si>
  <si>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</si>
  <si>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</si>
  <si>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</si>
  <si>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</si>
  <si>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</si>
  <si>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</si>
  <si>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</si>
  <si>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</si>
  <si>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</si>
  <si>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</si>
  <si>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</si>
  <si>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</si>
  <si>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</si>
  <si>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</si>
  <si>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</si>
  <si>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</si>
  <si>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</si>
  <si>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</si>
  <si>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</si>
  <si>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</si>
  <si>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</si>
  <si>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</si>
  <si>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</si>
  <si>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</si>
  <si>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</si>
  <si>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</si>
  <si>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</si>
  <si>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</si>
  <si>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</si>
  <si>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</si>
  <si>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</si>
  <si>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</si>
  <si>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</si>
  <si>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</si>
  <si>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</si>
  <si>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</si>
  <si>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</si>
  <si>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</si>
  <si>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</si>
  <si>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</si>
  <si>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</si>
  <si>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</si>
  <si>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</si>
  <si>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</si>
  <si>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</si>
  <si>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</si>
  <si>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</si>
  <si>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</si>
  <si>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</si>
  <si>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</si>
  <si>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</si>
  <si>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</si>
  <si>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</si>
  <si>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</si>
  <si>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</si>
  <si>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</si>
  <si>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</si>
  <si>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</si>
  <si>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</si>
  <si>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</si>
  <si>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</si>
  <si>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</si>
  <si>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</si>
  <si>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</si>
  <si>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</si>
  <si>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</si>
  <si>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</si>
  <si>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</si>
  <si>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</si>
  <si>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</si>
  <si>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</si>
  <si>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</si>
  <si>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</si>
  <si>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</si>
  <si>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</si>
  <si>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</si>
  <si>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</si>
  <si>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</si>
  <si>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</si>
  <si>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</si>
  <si>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</si>
  <si>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</si>
  <si>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</si>
  <si>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</si>
  <si>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</si>
  <si>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</si>
  <si>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</si>
  <si>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</si>
  <si>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</si>
  <si>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</si>
  <si>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</si>
  <si>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</si>
  <si>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</si>
  <si>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</si>
  <si>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</si>
  <si>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</si>
  <si>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</si>
  <si>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</si>
  <si>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</si>
  <si>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</si>
  <si>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</si>
  <si>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</si>
  <si>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</si>
  <si>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</si>
  <si>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</si>
  <si>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</si>
  <si>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</si>
  <si>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</si>
  <si>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</si>
  <si>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</si>
  <si>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</si>
  <si>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</si>
  <si>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</si>
  <si>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</si>
  <si>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</si>
  <si>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</si>
  <si>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</si>
  <si>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</si>
  <si>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</si>
  <si>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</si>
  <si>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</si>
  <si>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</si>
  <si>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</si>
  <si>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</si>
  <si>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</si>
  <si>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</si>
  <si>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</si>
  <si>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</si>
  <si>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</si>
  <si>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</si>
  <si>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</si>
  <si>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</si>
  <si>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</si>
  <si>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</si>
  <si>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</si>
  <si>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</si>
  <si>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</si>
  <si>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</si>
  <si>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</si>
  <si>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</si>
  <si>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</si>
  <si>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</si>
  <si>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</si>
  <si>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</si>
  <si>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</si>
  <si>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</si>
  <si>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</si>
  <si>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</si>
  <si>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</si>
  <si>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</si>
  <si>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</si>
  <si>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</si>
  <si>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</si>
  <si>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</si>
  <si>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</si>
  <si>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</si>
  <si>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</si>
  <si>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</si>
  <si>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</si>
  <si>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</si>
  <si>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</si>
  <si>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</si>
  <si>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</si>
  <si>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</si>
  <si>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</si>
  <si>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</si>
  <si>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</si>
  <si>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</si>
  <si>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</si>
  <si>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</si>
  <si>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</si>
  <si>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</si>
  <si>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</si>
  <si>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</si>
  <si>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</si>
  <si>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</si>
  <si>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</si>
  <si>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</si>
  <si>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</si>
  <si>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</si>
  <si>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</si>
  <si>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</si>
  <si>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</si>
  <si>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</si>
  <si>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</si>
  <si>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</si>
  <si>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</si>
  <si>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</si>
  <si>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</si>
  <si>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</si>
  <si>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</si>
  <si>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</si>
  <si>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</si>
  <si>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</si>
  <si>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</si>
  <si>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</si>
  <si>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</si>
  <si>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</si>
  <si>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</si>
  <si>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</si>
  <si>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</si>
  <si>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</si>
  <si>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</si>
  <si>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</si>
  <si>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</si>
  <si>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</si>
  <si>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</si>
  <si>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</si>
  <si>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</si>
  <si>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</si>
  <si>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</si>
  <si>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</si>
  <si>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</si>
  <si>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</si>
  <si>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</si>
  <si>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</si>
  <si>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</si>
  <si>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</si>
  <si>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</si>
  <si>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</si>
  <si>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</si>
  <si>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</si>
  <si>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</si>
  <si>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</si>
  <si>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</si>
  <si>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</si>
  <si>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</si>
  <si>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</si>
  <si>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</si>
  <si>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</si>
  <si>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</si>
  <si>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</si>
  <si>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</si>
  <si>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</si>
  <si>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</si>
  <si>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</si>
  <si>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</si>
  <si>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</si>
  <si>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</si>
  <si>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</si>
  <si>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</si>
  <si>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</si>
  <si>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</si>
  <si>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</si>
  <si>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</si>
  <si>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</si>
  <si>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</si>
  <si>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</si>
  <si>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</si>
  <si>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</si>
  <si>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</si>
  <si>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</si>
  <si>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</si>
  <si>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</si>
  <si>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</si>
  <si>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</si>
  <si>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</si>
  <si>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</si>
  <si>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</si>
  <si>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</si>
  <si>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</si>
  <si>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</si>
  <si>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</si>
  <si>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</si>
  <si>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</si>
  <si>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</si>
  <si>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</si>
  <si>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</si>
  <si>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</si>
  <si>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</si>
  <si>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</si>
  <si>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</si>
  <si>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</si>
  <si>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</si>
  <si>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</si>
  <si>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</si>
  <si>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</si>
  <si>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</si>
  <si>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</si>
  <si>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</si>
  <si>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</si>
  <si>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</si>
  <si>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</si>
  <si>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</si>
  <si>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</si>
  <si>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</si>
  <si>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</si>
  <si>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</si>
  <si>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</si>
  <si>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</si>
  <si>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</si>
  <si>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</si>
  <si>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</si>
  <si>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</si>
  <si>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</si>
  <si>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</si>
  <si>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</si>
  <si>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</si>
  <si>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</si>
  <si>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</si>
  <si>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</si>
  <si>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</si>
  <si>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</si>
  <si>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</si>
  <si>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</si>
  <si>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</si>
  <si>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</si>
  <si>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</si>
  <si>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</si>
  <si>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</si>
  <si>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</si>
  <si>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</si>
  <si>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</si>
  <si>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</si>
  <si>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</si>
  <si>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</si>
  <si>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</si>
  <si>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</si>
  <si>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</si>
  <si>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</si>
  <si>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</si>
  <si>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</si>
  <si>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</si>
  <si>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</si>
  <si>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</si>
  <si>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</si>
  <si>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</si>
  <si>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</si>
  <si>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</si>
  <si>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</si>
  <si>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</si>
  <si>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</si>
  <si>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</si>
  <si>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</si>
  <si>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</si>
  <si>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</si>
  <si>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</si>
  <si>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</si>
  <si>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</si>
  <si>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</si>
  <si>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</si>
  <si>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</si>
  <si>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</si>
  <si>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</si>
  <si>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</si>
  <si>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</si>
  <si>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</si>
  <si>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</si>
  <si>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</si>
  <si>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</si>
  <si>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</si>
  <si>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</si>
  <si>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</si>
  <si>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</si>
  <si>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</si>
  <si>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</si>
  <si>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</si>
  <si>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</si>
  <si>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</si>
  <si>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</si>
  <si>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</si>
  <si>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</si>
  <si>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</si>
  <si>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</si>
  <si>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</si>
  <si>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</si>
  <si>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</si>
  <si>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</si>
  <si>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</si>
  <si>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</si>
  <si>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</si>
  <si>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</si>
  <si>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</si>
  <si>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</si>
  <si>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</si>
  <si>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</si>
  <si>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</si>
  <si>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</si>
  <si>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</si>
  <si>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</si>
  <si>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</si>
  <si>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</si>
  <si>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</si>
  <si>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</si>
  <si>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</si>
  <si>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</si>
  <si>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</si>
  <si>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</si>
  <si>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</si>
  <si>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</si>
  <si>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</si>
  <si>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</si>
  <si>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</si>
  <si>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</si>
  <si>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</si>
  <si>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</si>
  <si>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</si>
  <si>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</si>
  <si>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</si>
  <si>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</si>
  <si>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</si>
  <si>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</si>
  <si>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</si>
  <si>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</si>
  <si>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</si>
  <si>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</si>
  <si>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</si>
  <si>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</si>
  <si>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</si>
  <si>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</si>
  <si>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</si>
  <si>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</si>
  <si>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</si>
  <si>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</si>
  <si>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</si>
  <si>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</si>
  <si>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</si>
  <si>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</si>
  <si>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</si>
  <si>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</si>
  <si>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</si>
  <si>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</si>
  <si>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</si>
  <si>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</si>
  <si>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</si>
  <si>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</si>
  <si>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</si>
  <si>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</si>
  <si>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</si>
  <si>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</si>
  <si>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</si>
  <si>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</si>
  <si>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</si>
  <si>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</si>
  <si>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</si>
  <si>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</si>
  <si>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</si>
  <si>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</si>
  <si>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</si>
  <si>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</si>
  <si>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</si>
  <si>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</si>
  <si>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</si>
  <si>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</si>
  <si>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</si>
  <si>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</si>
  <si>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</si>
  <si>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</si>
  <si>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</si>
  <si>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</si>
  <si>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</si>
  <si>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</si>
  <si>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</si>
  <si>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</si>
  <si>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</si>
  <si>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</si>
  <si>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</si>
  <si>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</si>
  <si>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</si>
  <si>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</si>
  <si>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</si>
  <si>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</si>
  <si>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</si>
  <si>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</si>
  <si>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</si>
  <si>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</si>
  <si>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</si>
  <si>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</si>
  <si>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</si>
  <si>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</si>
  <si>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</si>
  <si>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</si>
  <si>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</si>
  <si>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</si>
  <si>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</si>
  <si>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</si>
  <si>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</si>
  <si>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</si>
  <si>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</si>
  <si>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</si>
  <si>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</si>
  <si>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</si>
  <si>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</si>
  <si>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</si>
  <si>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</si>
  <si>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</si>
  <si>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</si>
  <si>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</si>
  <si>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</si>
  <si>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</si>
  <si>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</si>
  <si>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</si>
  <si>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</si>
  <si>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</si>
  <si>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</si>
  <si>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</si>
  <si>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</si>
  <si>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</si>
  <si>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</si>
  <si>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</si>
  <si>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</si>
  <si>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</si>
  <si>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</si>
  <si>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</si>
  <si>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</si>
  <si>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</si>
  <si>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</si>
  <si>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</si>
  <si>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</si>
  <si>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</si>
  <si>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</si>
  <si>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</si>
  <si>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</si>
  <si>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</si>
  <si>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</si>
  <si>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</si>
  <si>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</si>
  <si>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</si>
  <si>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</si>
  <si>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</si>
  <si>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</si>
  <si>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</si>
  <si>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</si>
  <si>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</si>
  <si>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</si>
  <si>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</si>
  <si>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</si>
  <si>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</si>
  <si>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</si>
  <si>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</si>
  <si>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</si>
  <si>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</si>
  <si>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</si>
  <si>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</si>
  <si>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</si>
  <si>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</si>
  <si>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</si>
  <si>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</si>
  <si>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</si>
  <si>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</si>
  <si>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</si>
  <si>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</si>
  <si>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</si>
  <si>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</si>
  <si>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</si>
  <si>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</si>
  <si>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</si>
  <si>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</si>
  <si>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</si>
  <si>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</si>
  <si>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</si>
  <si>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</si>
  <si>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</si>
  <si>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</si>
  <si>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</si>
  <si>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</si>
  <si>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</si>
  <si>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</si>
  <si>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</si>
  <si>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</si>
  <si>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</si>
  <si>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</si>
  <si>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</si>
  <si>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</si>
  <si>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</si>
  <si>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</si>
  <si>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</si>
  <si>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</si>
  <si>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</si>
  <si>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</si>
  <si>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</si>
  <si>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</si>
  <si>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</si>
  <si>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</si>
  <si>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</si>
  <si>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</si>
  <si>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</si>
  <si>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</si>
  <si>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</si>
  <si>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</si>
  <si>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</si>
  <si>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</si>
  <si>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</si>
  <si>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</si>
  <si>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</si>
  <si>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</si>
  <si>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</si>
  <si>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</si>
  <si>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</si>
  <si>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</si>
  <si>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</si>
  <si>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</si>
  <si>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</si>
  <si>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</si>
  <si>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</si>
  <si>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</si>
  <si>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</si>
  <si>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</si>
  <si>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</si>
  <si>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</si>
  <si>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</si>
  <si>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</si>
  <si>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</si>
  <si>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</si>
  <si>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</si>
  <si>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</si>
  <si>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</si>
  <si>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</si>
  <si>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</si>
  <si>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</si>
  <si>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</si>
  <si>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</si>
  <si>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</si>
  <si>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</si>
  <si>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</si>
  <si>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</si>
  <si>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</si>
  <si>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</si>
  <si>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</si>
  <si>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</si>
  <si>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</si>
  <si>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</si>
  <si>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</si>
  <si>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</si>
  <si>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</si>
  <si>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</si>
  <si>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</si>
  <si>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</si>
  <si>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</si>
  <si>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</si>
  <si>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</si>
  <si>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</si>
  <si>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</si>
  <si>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</si>
  <si>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</si>
  <si>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</si>
  <si>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</si>
  <si>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</si>
  <si>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</si>
  <si>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</si>
  <si>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</si>
  <si>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</si>
  <si>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</si>
  <si>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</si>
  <si>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</si>
  <si>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</si>
  <si>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</si>
  <si>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</si>
  <si>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</si>
  <si>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</si>
  <si>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</si>
  <si>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</si>
  <si>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</si>
  <si>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</si>
  <si>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</si>
  <si>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</si>
  <si>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</si>
  <si>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</si>
  <si>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</si>
  <si>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</si>
  <si>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</si>
  <si>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</si>
  <si>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</si>
  <si>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</si>
  <si>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</si>
  <si>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</si>
  <si>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</si>
  <si>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</si>
  <si>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</si>
  <si>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</si>
  <si>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</si>
  <si>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</si>
  <si>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</si>
  <si>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</si>
  <si>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</si>
  <si>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</si>
  <si>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</si>
  <si>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</si>
  <si>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</si>
  <si>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</si>
  <si>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</si>
  <si>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</si>
  <si>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</si>
  <si>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</si>
  <si>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</si>
  <si>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</si>
  <si>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</si>
  <si>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</si>
  <si>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</si>
  <si>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</si>
  <si>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</si>
  <si>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</si>
  <si>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</si>
  <si>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</si>
  <si>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</si>
  <si>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</si>
  <si>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</si>
  <si>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</si>
  <si>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</si>
  <si>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</si>
  <si>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</si>
  <si>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</si>
  <si>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</si>
  <si>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</si>
  <si>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</si>
  <si>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</si>
  <si>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</si>
  <si>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</si>
  <si>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</si>
  <si>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</si>
  <si>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</si>
  <si>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</si>
  <si>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</si>
  <si>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</si>
  <si>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</si>
  <si>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</si>
  <si>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</si>
  <si>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</si>
  <si>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</si>
  <si>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</si>
  <si>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</si>
  <si>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</si>
  <si>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</si>
  <si>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</si>
  <si>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</si>
  <si>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</si>
  <si>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</si>
  <si>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</si>
  <si>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</si>
  <si>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</si>
  <si>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</si>
  <si>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</si>
  <si>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</si>
  <si>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</si>
  <si>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</si>
  <si>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</si>
  <si>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</si>
  <si>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</si>
  <si>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</si>
  <si>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</si>
  <si>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</si>
  <si>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</si>
  <si>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</si>
  <si>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</si>
  <si>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</si>
  <si>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</si>
  <si>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</si>
  <si>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</si>
  <si>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</si>
  <si>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</si>
  <si>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</si>
  <si>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</si>
  <si>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</si>
  <si>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</si>
  <si>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</si>
  <si>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</si>
  <si>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</si>
  <si>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</si>
  <si>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</si>
  <si>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</si>
  <si>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</si>
  <si>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</si>
  <si>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</si>
  <si>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</si>
  <si>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</si>
  <si>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</si>
  <si>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</si>
  <si>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</si>
  <si>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</si>
  <si>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</si>
  <si>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</si>
  <si>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</si>
  <si>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</si>
  <si>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</si>
  <si>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</si>
  <si>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</si>
  <si>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</si>
  <si>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</si>
  <si>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</si>
  <si>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</si>
  <si>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</si>
  <si>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</si>
  <si>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</si>
  <si>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</si>
  <si>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</si>
  <si>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</si>
  <si>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</si>
  <si>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</si>
  <si>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</si>
  <si>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</si>
  <si>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</si>
  <si>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</si>
  <si>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</si>
  <si>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</si>
  <si>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</si>
  <si>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</si>
  <si>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</si>
  <si>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</si>
  <si>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</si>
  <si>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</si>
  <si>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</si>
  <si>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</si>
  <si>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</si>
  <si>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</si>
  <si>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</si>
  <si>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</si>
  <si>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</si>
  <si>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</si>
  <si>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</si>
  <si>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</si>
  <si>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</si>
  <si>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</si>
  <si>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</si>
  <si>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</si>
  <si>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</si>
  <si>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</si>
  <si>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</si>
  <si>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</si>
  <si>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</si>
  <si>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</si>
  <si>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</si>
  <si>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</si>
  <si>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</si>
  <si>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</si>
  <si>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</si>
  <si>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</si>
  <si>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</si>
  <si>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</si>
  <si>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</si>
  <si>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</si>
  <si>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</si>
  <si>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</si>
  <si>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</si>
  <si>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</si>
  <si>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</si>
  <si>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</si>
  <si>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</si>
  <si>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</si>
  <si>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</si>
  <si>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</si>
  <si>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</si>
  <si>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</si>
  <si>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</si>
  <si>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</si>
  <si>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</si>
  <si>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</si>
  <si>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</si>
  <si>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</si>
  <si>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</si>
  <si>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</si>
  <si>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</si>
  <si>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</si>
  <si>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</si>
  <si>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</si>
  <si>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</si>
  <si>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</si>
  <si>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</si>
  <si>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</si>
  <si>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</si>
  <si>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</si>
  <si>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</si>
  <si>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</si>
  <si>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</si>
  <si>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</si>
  <si>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</si>
  <si>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</si>
  <si>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</si>
  <si>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</si>
  <si>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</si>
  <si>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</si>
  <si>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</si>
  <si>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</si>
  <si>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</si>
  <si>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</si>
  <si>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</si>
  <si>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</si>
  <si>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</si>
  <si>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</si>
  <si>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</si>
  <si>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</si>
  <si>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</si>
  <si>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</si>
  <si>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</si>
  <si>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</si>
  <si>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</si>
  <si>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</si>
  <si>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</si>
  <si>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</si>
  <si>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</si>
  <si>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</si>
  <si>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</si>
  <si>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</si>
  <si>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</si>
  <si>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</si>
  <si>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</si>
  <si>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</si>
  <si>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</si>
  <si>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</si>
  <si>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</si>
  <si>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</si>
  <si>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</si>
  <si>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</si>
  <si>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</si>
  <si>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</si>
  <si>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</si>
  <si>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</si>
  <si>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</si>
  <si>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</si>
  <si>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</si>
  <si>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</si>
  <si>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</si>
  <si>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</si>
  <si>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</si>
  <si>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</si>
  <si>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</si>
  <si>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</si>
  <si>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</si>
  <si>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</si>
  <si>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</si>
  <si>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</si>
  <si>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</si>
  <si>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</si>
  <si>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</si>
  <si>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</si>
  <si>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</si>
  <si>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</si>
  <si>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</si>
  <si>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</si>
  <si>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</si>
  <si>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</si>
  <si>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</si>
  <si>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</si>
  <si>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</si>
  <si>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</si>
  <si>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</si>
  <si>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</si>
  <si>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</si>
  <si>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</si>
  <si>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</si>
  <si>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</si>
  <si>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</si>
  <si>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</si>
  <si>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</si>
  <si>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</si>
  <si>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</si>
  <si>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</si>
  <si>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</si>
  <si>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</si>
  <si>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</si>
  <si>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</si>
  <si>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</si>
  <si>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</si>
  <si>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</si>
  <si>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</si>
  <si>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</si>
  <si>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</si>
  <si>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</si>
  <si>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</si>
  <si>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</si>
  <si>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</si>
  <si>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</si>
  <si>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</si>
  <si>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</si>
  <si>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</si>
  <si>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</si>
  <si>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</si>
  <si>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</si>
  <si>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</si>
  <si>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</si>
  <si>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</si>
  <si>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</si>
  <si>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</si>
  <si>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</si>
  <si>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</si>
  <si>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</si>
  <si>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</si>
  <si>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</si>
  <si>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</si>
  <si>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</si>
  <si>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</si>
  <si>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</si>
  <si>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</si>
  <si>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</si>
  <si>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</si>
  <si>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</si>
  <si>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</si>
  <si>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</si>
  <si>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</si>
  <si>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</si>
  <si>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</si>
  <si>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</si>
  <si>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</si>
  <si>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</si>
  <si>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</si>
  <si>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</si>
  <si>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</si>
  <si>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</si>
  <si>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</si>
  <si>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</si>
  <si>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</si>
  <si>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</si>
  <si>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</si>
  <si>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</si>
  <si>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</si>
  <si>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</si>
  <si>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</si>
  <si>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</si>
  <si>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</si>
  <si>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</si>
  <si>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</si>
  <si>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</si>
  <si>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</si>
  <si>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</si>
  <si>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</si>
  <si>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</si>
  <si>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</si>
  <si>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</si>
  <si>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</si>
  <si>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</si>
  <si>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</si>
  <si>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</si>
  <si>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</si>
  <si>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</si>
  <si>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</si>
  <si>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</si>
  <si>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</si>
  <si>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</si>
  <si>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</si>
  <si>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</si>
  <si>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</si>
  <si>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</si>
  <si>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</si>
  <si>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</si>
  <si>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</si>
  <si>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</si>
  <si>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</si>
  <si>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</si>
  <si>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</si>
  <si>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</si>
  <si>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</si>
  <si>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</si>
  <si>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</si>
  <si>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</si>
  <si>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</si>
  <si>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</si>
  <si>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</si>
  <si>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</si>
  <si>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</si>
  <si>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</si>
  <si>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</si>
  <si>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</si>
  <si>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</si>
  <si>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</si>
  <si>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</si>
  <si>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</si>
  <si>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</si>
  <si>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</si>
  <si>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</si>
  <si>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</si>
  <si>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</si>
  <si>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</si>
  <si>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</si>
  <si>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</si>
  <si>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</si>
  <si>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</si>
  <si>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</si>
  <si>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</si>
  <si>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</si>
  <si>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</si>
  <si>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</si>
  <si>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</si>
  <si>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</si>
  <si>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</si>
  <si>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</si>
  <si>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</si>
  <si>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</si>
  <si>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</si>
  <si>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</si>
  <si>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</si>
  <si>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</si>
  <si>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</si>
  <si>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</si>
  <si>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</si>
  <si>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</si>
  <si>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</si>
  <si>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</si>
  <si>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</si>
  <si>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</si>
  <si>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</si>
  <si>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</si>
  <si>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</si>
  <si>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</si>
  <si>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</si>
  <si>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</si>
  <si>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</si>
  <si>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</si>
  <si>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</si>
  <si>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</si>
  <si>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</si>
  <si>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</si>
  <si>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</si>
  <si>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</si>
  <si>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</si>
  <si>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</si>
  <si>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</si>
  <si>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</si>
  <si>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</si>
  <si>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</si>
  <si>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</si>
  <si>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</si>
  <si>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</si>
  <si>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</si>
  <si>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</si>
  <si>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</si>
  <si>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</si>
  <si>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</si>
  <si>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</si>
  <si>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</si>
  <si>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</si>
  <si>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</si>
  <si>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</si>
  <si>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</si>
  <si>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</si>
  <si>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</si>
  <si>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</si>
  <si>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</si>
  <si>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</si>
  <si>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</si>
  <si>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</si>
  <si>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</si>
  <si>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</si>
  <si>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</si>
  <si>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</si>
  <si>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</si>
  <si>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</si>
  <si>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</si>
  <si>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</si>
  <si>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</si>
  <si>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</si>
  <si>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</si>
  <si>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</si>
  <si>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</si>
  <si>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</si>
  <si>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</si>
  <si>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</si>
  <si>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</si>
  <si>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</si>
  <si>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</si>
  <si>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</si>
  <si>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</si>
  <si>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</si>
  <si>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</si>
  <si>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</si>
  <si>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</si>
  <si>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</si>
  <si>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</si>
  <si>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</si>
  <si>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</si>
  <si>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</si>
  <si>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</si>
  <si>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</si>
  <si>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</si>
  <si>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</si>
  <si>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</si>
  <si>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</si>
  <si>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</si>
  <si>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</si>
  <si>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</si>
  <si>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</si>
  <si>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</si>
  <si>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</si>
  <si>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</si>
  <si>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</si>
  <si>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</si>
  <si>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</si>
  <si>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</si>
  <si>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</si>
  <si>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</si>
  <si>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</si>
  <si>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</si>
  <si>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</si>
  <si>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</si>
  <si>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</si>
  <si>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</si>
  <si>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</si>
  <si>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</si>
  <si>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</si>
  <si>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</si>
  <si>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</si>
  <si>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</si>
  <si>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</si>
  <si>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</si>
  <si>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</si>
  <si>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</si>
  <si>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</si>
  <si>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</si>
  <si>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</si>
  <si>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</si>
  <si>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</si>
  <si>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</si>
  <si>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</si>
  <si>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</si>
  <si>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</si>
  <si>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</si>
  <si>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</si>
  <si>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</si>
  <si>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</si>
  <si>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</si>
  <si>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</si>
  <si>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</si>
  <si>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</si>
  <si>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</si>
  <si>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</si>
  <si>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</si>
  <si>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</si>
  <si>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</si>
  <si>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</si>
  <si>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</si>
  <si>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</si>
  <si>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</si>
  <si>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</si>
  <si>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</si>
  <si>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</si>
  <si>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</si>
  <si>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</si>
  <si>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</si>
  <si>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</si>
  <si>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</si>
  <si>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</si>
  <si>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</si>
  <si>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</si>
  <si>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</si>
  <si>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</si>
  <si>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</si>
  <si>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</si>
  <si>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</si>
  <si>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</si>
  <si>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</si>
  <si>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</si>
  <si>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</si>
  <si>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</si>
  <si>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</si>
  <si>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</si>
  <si>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</si>
  <si>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</si>
  <si>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</si>
  <si>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</si>
  <si>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</si>
  <si>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</si>
  <si>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</si>
  <si>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</si>
  <si>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</si>
  <si>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</si>
  <si>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</si>
  <si>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</si>
  <si>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</si>
  <si>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</si>
  <si>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</si>
  <si>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</si>
  <si>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</si>
  <si>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</si>
  <si>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</si>
  <si>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</si>
  <si>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</si>
  <si>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</si>
  <si>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</si>
  <si>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</si>
  <si>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</si>
  <si>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</si>
  <si>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</si>
  <si>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</si>
  <si>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</si>
  <si>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</si>
  <si>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</si>
  <si>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</si>
  <si>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</si>
  <si>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</si>
  <si>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</si>
  <si>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</si>
  <si>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</si>
  <si>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</si>
  <si>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</si>
  <si>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</si>
  <si>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</si>
  <si>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</si>
  <si>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</si>
  <si>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</si>
  <si>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</si>
  <si>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</si>
  <si>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</si>
  <si>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</si>
  <si>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</si>
  <si>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</si>
  <si>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</si>
  <si>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</si>
  <si>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</si>
  <si>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</si>
  <si>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</si>
  <si>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</si>
  <si>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</si>
  <si>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</si>
  <si>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</si>
  <si>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</si>
  <si>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</si>
  <si>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</si>
  <si>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</si>
  <si>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</si>
  <si>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</si>
  <si>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</si>
  <si>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</si>
  <si>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</si>
  <si>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</si>
  <si>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</si>
  <si>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</si>
  <si>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</si>
  <si>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</si>
  <si>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</si>
  <si>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</si>
  <si>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</si>
  <si>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</si>
  <si>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</si>
  <si>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</si>
  <si>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</si>
  <si>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</si>
  <si>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</si>
  <si>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</si>
  <si>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</si>
  <si>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</si>
  <si>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</si>
  <si>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</si>
  <si>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</si>
  <si>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</si>
  <si>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</si>
  <si>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</si>
  <si>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</si>
  <si>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</si>
  <si>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</si>
  <si>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</si>
  <si>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</si>
  <si>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</si>
  <si>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</si>
  <si>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</si>
  <si>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</si>
  <si>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</si>
  <si>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</si>
  <si>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</si>
  <si>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</si>
  <si>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</si>
  <si>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</si>
  <si>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</si>
  <si>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</si>
  <si>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</si>
  <si>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</si>
  <si>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</si>
  <si>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</si>
  <si>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</si>
  <si>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</si>
  <si>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</si>
  <si>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</si>
  <si>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</si>
  <si>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</si>
  <si>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</si>
  <si>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</si>
  <si>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</si>
  <si>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</si>
  <si>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</si>
  <si>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</si>
  <si>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</si>
  <si>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</si>
  <si>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</si>
  <si>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</si>
  <si>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</si>
  <si>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</si>
  <si>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</si>
  <si>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</si>
  <si>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</si>
  <si>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</si>
  <si>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</si>
  <si>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</si>
  <si>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</si>
  <si>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</si>
  <si>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</si>
  <si>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</si>
  <si>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</si>
  <si>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</si>
  <si>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</si>
  <si>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</si>
  <si>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</si>
  <si>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</si>
  <si>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</si>
  <si>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</si>
  <si>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</si>
  <si>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</si>
  <si>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</si>
  <si>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</si>
  <si>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</si>
  <si>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</si>
  <si>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</si>
  <si>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</si>
  <si>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</si>
  <si>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</si>
  <si>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</si>
  <si>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</si>
  <si>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</si>
  <si>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</si>
  <si>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</si>
  <si>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</si>
  <si>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</si>
  <si>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</si>
  <si>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</si>
  <si>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</si>
  <si>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</si>
  <si>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</si>
  <si>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</si>
  <si>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</si>
  <si>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</si>
  <si>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</si>
  <si>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</si>
  <si>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</si>
  <si>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</si>
  <si>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</si>
  <si>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</si>
  <si>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</si>
  <si>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</si>
  <si>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</si>
  <si>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</si>
  <si>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</si>
  <si>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</si>
  <si>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</si>
  <si>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</si>
  <si>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</si>
  <si>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</si>
  <si>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</si>
  <si>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</si>
  <si>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</si>
  <si>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</si>
  <si>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</si>
  <si>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</si>
  <si>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</si>
  <si>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</si>
  <si>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</si>
  <si>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</si>
  <si>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</si>
  <si>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</si>
  <si>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</si>
  <si>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</si>
  <si>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</si>
  <si>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</si>
  <si>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</si>
  <si>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</si>
  <si>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</si>
  <si>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</si>
  <si>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</si>
  <si>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</si>
  <si>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</si>
  <si>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</si>
  <si>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</si>
  <si>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</si>
  <si>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</si>
  <si>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</si>
  <si>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</si>
  <si>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</si>
  <si>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</si>
  <si>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</si>
  <si>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</si>
  <si>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</si>
  <si>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</si>
  <si>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</si>
  <si>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</si>
  <si>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</si>
  <si>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</si>
  <si>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</si>
  <si>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</si>
  <si>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</si>
  <si>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</si>
  <si>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</si>
  <si>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</si>
  <si>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</si>
  <si>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</si>
  <si>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</si>
  <si>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</si>
  <si>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</si>
  <si>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</si>
  <si>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</si>
  <si>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</si>
  <si>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</si>
  <si>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</si>
  <si>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</si>
  <si>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</si>
  <si>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</si>
  <si>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</si>
  <si>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</si>
  <si>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</si>
  <si>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</si>
  <si>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</si>
  <si>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</si>
  <si>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</si>
  <si>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</si>
  <si>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</si>
  <si>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</si>
  <si>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</si>
  <si>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</si>
  <si>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</si>
  <si>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</si>
  <si>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</si>
  <si>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</si>
  <si>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</si>
  <si>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</si>
  <si>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</si>
  <si>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</si>
  <si>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</si>
  <si>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</si>
  <si>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</si>
  <si>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</si>
  <si>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</si>
  <si>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</si>
  <si>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</si>
  <si>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</si>
  <si>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</si>
  <si>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</si>
  <si>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</si>
  <si>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</si>
  <si>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</si>
  <si>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</si>
  <si>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</si>
  <si>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</si>
  <si>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</si>
  <si>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</si>
  <si>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</si>
  <si>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</si>
  <si>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</si>
  <si>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</si>
  <si>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</si>
  <si>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</si>
  <si>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</si>
  <si>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</si>
  <si>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</si>
  <si>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</si>
  <si>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</si>
  <si>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</si>
  <si>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</si>
  <si>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</si>
  <si>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</si>
  <si>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</si>
  <si>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</si>
  <si>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</si>
  <si>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</si>
  <si>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</si>
  <si>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</si>
  <si>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</si>
  <si>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</si>
  <si>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</si>
  <si>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</si>
  <si>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</si>
  <si>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</si>
  <si>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</si>
  <si>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</si>
  <si>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</si>
  <si>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</si>
  <si>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</si>
  <si>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</si>
  <si>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</si>
  <si>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</si>
  <si>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</si>
  <si>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</si>
  <si>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</si>
  <si>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</si>
  <si>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</si>
  <si>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</si>
  <si>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</si>
  <si>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</si>
  <si>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</si>
  <si>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</si>
  <si>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</si>
  <si>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</si>
  <si>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</si>
  <si>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</si>
  <si>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</si>
  <si>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</si>
  <si>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</si>
  <si>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</si>
  <si>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</si>
  <si>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</si>
  <si>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</si>
  <si>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</si>
  <si>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</si>
  <si>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</si>
  <si>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</si>
  <si>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</si>
  <si>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</si>
  <si>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</si>
  <si>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</si>
  <si>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</si>
  <si>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</si>
  <si>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</si>
  <si>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</si>
  <si>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</si>
  <si>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</si>
  <si>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</si>
  <si>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</si>
  <si>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</si>
  <si>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</si>
  <si>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</si>
  <si>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</si>
  <si>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</si>
  <si>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</si>
  <si>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</si>
  <si>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</si>
  <si>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</si>
  <si>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</si>
  <si>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</si>
  <si>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</si>
  <si>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</si>
  <si>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</si>
  <si>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</si>
  <si>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</si>
  <si>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</si>
  <si>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</si>
  <si>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</si>
  <si>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</si>
  <si>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</si>
  <si>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</si>
  <si>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</si>
  <si>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</si>
  <si>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</si>
  <si>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</si>
  <si>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</si>
  <si>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</si>
  <si>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</si>
  <si>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</si>
  <si>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</si>
  <si>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</si>
  <si>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</si>
  <si>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</si>
  <si>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</si>
  <si>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</si>
  <si>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</si>
  <si>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</si>
  <si>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</si>
  <si>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</si>
  <si>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</si>
  <si>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</si>
  <si>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</si>
  <si>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</si>
  <si>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</si>
  <si>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</si>
  <si>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</si>
  <si>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</si>
  <si>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</si>
  <si>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</si>
  <si>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</si>
  <si>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</si>
  <si>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</si>
  <si>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</si>
  <si>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</si>
  <si>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</si>
  <si>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</si>
  <si>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</si>
  <si>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</si>
  <si>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</si>
  <si>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</si>
  <si>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</si>
  <si>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</si>
  <si>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</si>
  <si>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</si>
  <si>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</si>
  <si>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</si>
  <si>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</si>
  <si>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</si>
  <si>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</si>
  <si>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</si>
  <si>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</si>
  <si>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</si>
  <si>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</si>
  <si>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</si>
  <si>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</si>
  <si>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</si>
  <si>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</si>
  <si>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</si>
  <si>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</si>
  <si>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</si>
  <si>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</si>
  <si>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</si>
  <si>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</si>
  <si>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</si>
  <si>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</si>
  <si>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</si>
  <si>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</si>
  <si>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</si>
  <si>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</si>
  <si>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</si>
  <si>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</si>
  <si>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</si>
  <si>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</si>
  <si>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</si>
  <si>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</si>
  <si>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</si>
  <si>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</si>
  <si>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</si>
  <si>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</si>
  <si>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</si>
  <si>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</si>
  <si>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</si>
  <si>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</si>
  <si>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</si>
  <si>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</si>
  <si>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</si>
  <si>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</si>
  <si>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</si>
  <si>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</si>
  <si>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</si>
  <si>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</si>
  <si>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</si>
  <si>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</si>
  <si>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</si>
  <si>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</si>
  <si>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</si>
  <si>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</si>
  <si>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</si>
  <si>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</si>
  <si>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</si>
  <si>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</si>
  <si>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</si>
  <si>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</si>
  <si>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</si>
  <si>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</si>
  <si>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</si>
  <si>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</si>
  <si>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</si>
  <si>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</si>
  <si>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</si>
  <si>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</si>
  <si>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</si>
  <si>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</si>
  <si>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</si>
  <si>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</si>
  <si>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</si>
  <si>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</si>
  <si>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</si>
  <si>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</si>
  <si>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</si>
  <si>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</si>
  <si>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</si>
  <si>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</si>
  <si>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</si>
  <si>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</si>
  <si>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</si>
  <si>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</si>
  <si>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</si>
  <si>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</si>
  <si>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</si>
  <si>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</si>
  <si>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</si>
  <si>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</si>
  <si>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</si>
  <si>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</si>
  <si>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</si>
  <si>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</si>
  <si>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</si>
  <si>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</si>
  <si>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</si>
  <si>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</si>
  <si>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</si>
  <si>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</si>
  <si>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</si>
  <si>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</si>
  <si>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</si>
  <si>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</si>
  <si>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</si>
  <si>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</si>
  <si>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</si>
  <si>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</si>
  <si>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</si>
  <si>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</si>
  <si>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</si>
  <si>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</si>
  <si>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</si>
  <si>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</si>
  <si>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</si>
  <si>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</si>
  <si>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</si>
  <si>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</si>
  <si>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</si>
  <si>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</si>
  <si>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</si>
  <si>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</si>
  <si>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</si>
  <si>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</si>
  <si>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</si>
  <si>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</si>
  <si>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</si>
  <si>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</si>
  <si>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</si>
  <si>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</si>
  <si>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</si>
  <si>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</si>
  <si>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</si>
  <si>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</si>
  <si>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</si>
  <si>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</si>
  <si>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</si>
  <si>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</si>
  <si>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</si>
  <si>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</si>
  <si>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</si>
  <si>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</si>
  <si>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</si>
  <si>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</si>
  <si>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</si>
  <si>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</si>
  <si>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</si>
  <si>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</si>
  <si>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</si>
  <si>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</si>
  <si>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</si>
  <si>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</si>
  <si>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</si>
  <si>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</si>
  <si>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</si>
  <si>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</si>
  <si>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</si>
  <si>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</si>
  <si>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</si>
  <si>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</si>
  <si>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</si>
  <si>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</si>
  <si>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</si>
  <si>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</si>
  <si>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</si>
  <si>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</si>
  <si>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</si>
  <si>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</si>
  <si>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</si>
  <si>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</si>
  <si>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</si>
  <si>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</si>
  <si>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</si>
  <si>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</si>
  <si>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</si>
  <si>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</si>
  <si>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</si>
  <si>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</si>
  <si>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</si>
  <si>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</si>
  <si>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</si>
  <si>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</si>
  <si>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</si>
  <si>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</si>
  <si>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</si>
  <si>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</si>
  <si>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</si>
  <si>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</si>
  <si>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</si>
  <si>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</si>
  <si>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</si>
  <si>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</si>
  <si>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</si>
  <si>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</si>
  <si>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</si>
  <si>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</si>
  <si>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</si>
  <si>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</si>
  <si>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</si>
  <si>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</si>
  <si>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</si>
  <si>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</si>
  <si>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</si>
  <si>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</si>
  <si>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</si>
  <si>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</si>
  <si>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</si>
  <si>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</si>
  <si>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</si>
  <si>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</si>
  <si>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</si>
  <si>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</si>
  <si>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</si>
  <si>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</si>
  <si>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</si>
  <si>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</si>
  <si>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</si>
  <si>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</si>
  <si>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</si>
  <si>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</si>
  <si>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</si>
  <si>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</si>
  <si>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</si>
  <si>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</si>
  <si>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</si>
  <si>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</si>
  <si>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</si>
  <si>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</si>
  <si>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</si>
  <si>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</si>
  <si>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</si>
  <si>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</si>
  <si>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</si>
  <si>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</si>
  <si>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</si>
  <si>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</si>
  <si>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</si>
  <si>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</si>
  <si>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</si>
  <si>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</si>
  <si>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</si>
  <si>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</si>
  <si>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</si>
  <si>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</si>
  <si>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</si>
  <si>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</si>
  <si>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</si>
  <si>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</si>
  <si>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</si>
  <si>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</si>
  <si>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</si>
  <si>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</si>
  <si>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</si>
  <si>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</si>
  <si>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</si>
  <si>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</si>
  <si>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</si>
  <si>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</si>
  <si>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</si>
  <si>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</si>
  <si>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</si>
  <si>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</si>
  <si>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</si>
  <si>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</si>
  <si>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</si>
  <si>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</si>
  <si>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</si>
  <si>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</si>
  <si>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</si>
  <si>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</si>
  <si>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</si>
  <si>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</si>
  <si>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</si>
  <si>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</si>
  <si>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</si>
  <si>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</si>
  <si>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</si>
  <si>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</si>
  <si>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</si>
  <si>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</si>
  <si>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</si>
  <si>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</si>
  <si>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</si>
  <si>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</si>
  <si>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</si>
  <si>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</si>
  <si>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</si>
  <si>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</si>
  <si>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</si>
  <si>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</si>
  <si>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</si>
  <si>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</si>
  <si>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</si>
  <si>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</si>
  <si>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</si>
  <si>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</si>
  <si>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</si>
  <si>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</si>
  <si>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</si>
  <si>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</si>
  <si>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</si>
  <si>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</si>
  <si>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</si>
  <si>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</si>
  <si>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</si>
  <si>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</si>
  <si>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</si>
  <si>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</si>
  <si>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</si>
  <si>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</si>
  <si>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</si>
  <si>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</si>
  <si>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</si>
  <si>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</si>
  <si>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</si>
  <si>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</si>
  <si>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</si>
  <si>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</si>
  <si>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</si>
  <si>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</si>
  <si>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</si>
  <si>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</si>
  <si>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</si>
  <si>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</si>
  <si>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</si>
  <si>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</si>
  <si>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</si>
  <si>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</si>
  <si>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</si>
  <si>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</si>
  <si>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</si>
  <si>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</si>
  <si>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</si>
  <si>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</si>
  <si>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</si>
  <si>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</si>
  <si>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</si>
  <si>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</si>
  <si>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</si>
  <si>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</si>
  <si>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</si>
  <si>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</si>
  <si>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</si>
  <si>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</si>
  <si>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</si>
  <si>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</si>
  <si>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</si>
  <si>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</si>
  <si>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</si>
  <si>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</si>
  <si>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</si>
  <si>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</si>
  <si>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</si>
  <si>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</si>
  <si>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</si>
  <si>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</si>
  <si>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</si>
  <si>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</si>
  <si>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</si>
  <si>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</si>
  <si>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</si>
  <si>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</si>
  <si>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</si>
  <si>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</si>
  <si>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</si>
  <si>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</si>
  <si>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</si>
  <si>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</si>
  <si>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</si>
  <si>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</si>
  <si>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</si>
  <si>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</si>
  <si>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</si>
  <si>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</si>
  <si>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</si>
  <si>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</si>
  <si>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</si>
  <si>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</si>
  <si>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</si>
  <si>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</si>
  <si>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</si>
  <si>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</si>
  <si>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</si>
  <si>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</si>
  <si>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</si>
  <si>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</si>
  <si>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</si>
  <si>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</si>
  <si>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</si>
  <si>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</si>
  <si>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</si>
  <si>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</si>
  <si>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</si>
  <si>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</si>
  <si>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</si>
  <si>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</si>
  <si>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</si>
  <si>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</si>
  <si>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</si>
  <si>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</si>
  <si>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</si>
  <si>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</si>
  <si>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</si>
  <si>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</si>
  <si>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</si>
  <si>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</si>
  <si>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</si>
  <si>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</si>
  <si>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</si>
  <si>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</si>
  <si>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</si>
  <si>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</si>
  <si>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</si>
  <si>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</si>
  <si>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</si>
  <si>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</si>
  <si>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</si>
  <si>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</si>
  <si>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</si>
  <si>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</si>
  <si>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</si>
  <si>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</si>
  <si>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</si>
  <si>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</si>
  <si>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</si>
  <si>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</si>
  <si>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</si>
  <si>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</si>
  <si>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</si>
  <si>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</si>
  <si>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</si>
  <si>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</si>
  <si>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</si>
  <si>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</si>
  <si>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</si>
  <si>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</si>
  <si>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</si>
  <si>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</si>
  <si>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</si>
  <si>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</si>
  <si>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</si>
  <si>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</si>
  <si>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</si>
  <si>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</si>
  <si>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</si>
  <si>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</si>
  <si>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</si>
  <si>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</si>
  <si>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</si>
  <si>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</si>
  <si>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</si>
  <si>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</si>
  <si>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</si>
  <si>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</si>
  <si>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</si>
  <si>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</si>
  <si>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</si>
  <si>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</si>
  <si>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</si>
  <si>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</si>
  <si>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</si>
  <si>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</si>
  <si>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</si>
  <si>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</si>
  <si>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</si>
  <si>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</si>
  <si>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</si>
  <si>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</si>
  <si>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</si>
  <si>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</si>
  <si>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</si>
  <si>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</si>
  <si>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</si>
  <si>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</si>
  <si>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</si>
  <si>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</si>
  <si>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</si>
  <si>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</si>
  <si>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</si>
  <si>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</si>
  <si>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</si>
  <si>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</si>
  <si>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</si>
  <si>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</si>
  <si>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</si>
  <si>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</si>
  <si>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</si>
  <si>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</si>
  <si>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</si>
  <si>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</si>
  <si>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</si>
  <si>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</si>
  <si>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</si>
  <si>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</si>
  <si>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</si>
  <si>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</si>
  <si>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</si>
  <si>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</si>
  <si>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</si>
  <si>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</si>
  <si>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</si>
  <si>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</si>
  <si>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</si>
  <si>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</si>
  <si>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</si>
  <si>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</si>
  <si>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</si>
  <si>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</si>
  <si>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</si>
  <si>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</si>
  <si>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</si>
  <si>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</si>
  <si>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</si>
  <si>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</si>
  <si>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</si>
  <si>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</si>
  <si>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</si>
  <si>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</si>
  <si>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</si>
  <si>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</si>
  <si>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</si>
  <si>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</si>
  <si>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</si>
  <si>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</si>
  <si>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</si>
  <si>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</si>
  <si>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</si>
  <si>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</si>
  <si>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</si>
  <si>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</si>
  <si>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</si>
  <si>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</si>
  <si>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</si>
  <si>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</si>
  <si>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</si>
  <si>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</si>
  <si>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</si>
  <si>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</si>
  <si>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</si>
  <si>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</si>
  <si>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</si>
  <si>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</si>
  <si>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</si>
  <si>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</si>
  <si>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</si>
  <si>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</si>
  <si>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</si>
  <si>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</si>
  <si>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</si>
  <si>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</si>
  <si>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</si>
  <si>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</si>
  <si>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</si>
  <si>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</si>
  <si>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</si>
  <si>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</si>
  <si>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</si>
  <si>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</si>
  <si>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</si>
  <si>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</si>
  <si>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</si>
  <si>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</si>
  <si>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</si>
  <si>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</si>
  <si>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</si>
  <si>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</si>
  <si>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</si>
  <si>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</si>
  <si>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</si>
  <si>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</si>
  <si>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</si>
  <si>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</si>
  <si>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</si>
  <si>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</si>
  <si>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</si>
  <si>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</si>
  <si>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</si>
  <si>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</si>
  <si>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</si>
  <si>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</si>
  <si>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</si>
  <si>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</si>
  <si>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</si>
  <si>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</si>
  <si>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</si>
  <si>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</si>
  <si>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</si>
  <si>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</si>
  <si>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</si>
  <si>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</si>
  <si>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</si>
  <si>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</si>
  <si>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</si>
  <si>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</si>
  <si>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</si>
  <si>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</si>
  <si>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</si>
  <si>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</si>
  <si>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</si>
  <si>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</si>
  <si>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</si>
  <si>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</si>
  <si>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</si>
  <si>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</si>
  <si>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</si>
  <si>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</si>
  <si>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</si>
  <si>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</si>
  <si>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</si>
  <si>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</si>
  <si>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</si>
  <si>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</si>
  <si>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</si>
  <si>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</si>
  <si>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</si>
  <si>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</si>
  <si>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</si>
  <si>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</si>
  <si>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</si>
  <si>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</si>
  <si>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</si>
  <si>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</si>
  <si>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</si>
  <si>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</si>
  <si>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</si>
  <si>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</si>
  <si>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</si>
  <si>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</si>
  <si>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</si>
  <si>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</si>
  <si>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</si>
  <si>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</si>
  <si>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</si>
  <si>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</si>
  <si>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</si>
  <si>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</si>
  <si>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</si>
  <si>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</si>
  <si>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</si>
  <si>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</si>
  <si>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</si>
  <si>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</si>
  <si>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</si>
  <si>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</si>
  <si>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</si>
  <si>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</si>
  <si>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</si>
  <si>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</si>
  <si>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</si>
  <si>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</si>
  <si>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</si>
  <si>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</si>
  <si>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</si>
  <si>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</si>
  <si>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</si>
  <si>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</si>
  <si>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</si>
  <si>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</si>
  <si>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</si>
  <si>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</si>
  <si>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</si>
  <si>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</si>
  <si>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</si>
  <si>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</si>
  <si>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</si>
  <si>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</si>
  <si>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</si>
  <si>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</si>
  <si>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</si>
  <si>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</si>
  <si>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</si>
  <si>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</si>
  <si>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</si>
  <si>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</si>
  <si>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</si>
  <si>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</si>
  <si>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</si>
  <si>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</si>
  <si>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</si>
  <si>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</si>
  <si>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</si>
  <si>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</si>
  <si>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</si>
  <si>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</si>
  <si>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</si>
  <si>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</si>
  <si>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</si>
  <si>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</si>
  <si>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</si>
  <si>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</si>
  <si>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</si>
  <si>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</si>
  <si>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</si>
  <si>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</si>
  <si>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</si>
  <si>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</si>
  <si>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</si>
  <si>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</si>
  <si>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</si>
  <si>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</si>
  <si>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</si>
  <si>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</si>
  <si>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</si>
  <si>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</si>
  <si>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</si>
  <si>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</si>
  <si>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</si>
  <si>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</si>
  <si>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</si>
  <si>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</si>
  <si>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</si>
  <si>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</si>
  <si>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</si>
  <si>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</si>
  <si>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</si>
  <si>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</si>
  <si>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</si>
  <si>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</si>
  <si>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</si>
  <si>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</si>
  <si>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</si>
  <si>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</si>
  <si>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</si>
  <si>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</si>
  <si>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</si>
  <si>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</si>
  <si>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</si>
  <si>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</si>
  <si>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</si>
  <si>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</si>
  <si>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</si>
  <si>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</si>
  <si>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</si>
  <si>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</si>
  <si>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</si>
  <si>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</si>
  <si>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</si>
  <si>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</si>
  <si>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</si>
  <si>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</si>
  <si>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</si>
  <si>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</si>
  <si>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</si>
  <si>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</si>
  <si>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</si>
  <si>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</si>
  <si>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</si>
  <si>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</si>
  <si>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</si>
  <si>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</si>
  <si>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</si>
  <si>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</si>
  <si>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</si>
  <si>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</si>
  <si>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</si>
  <si>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</si>
  <si>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</si>
  <si>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</si>
  <si>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</si>
  <si>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</si>
  <si>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</si>
  <si>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</si>
  <si>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</si>
  <si>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</si>
  <si>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</si>
  <si>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</si>
  <si>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</si>
  <si>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</si>
  <si>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</si>
  <si>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</si>
  <si>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</si>
  <si>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</si>
  <si>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</si>
  <si>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</si>
  <si>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</si>
  <si>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</si>
  <si>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</si>
  <si>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</si>
  <si>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</si>
  <si>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</si>
  <si>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</si>
  <si>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</si>
  <si>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</si>
  <si>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</si>
  <si>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</si>
  <si>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</si>
  <si>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</si>
  <si>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</si>
  <si>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</si>
  <si>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</si>
  <si>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</si>
  <si>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</si>
  <si>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</si>
  <si>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</si>
  <si>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</si>
  <si>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</si>
  <si>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</si>
  <si>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</si>
  <si>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</si>
  <si>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</si>
  <si>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</si>
  <si>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</si>
  <si>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</si>
  <si>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</si>
  <si>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</si>
  <si>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</si>
  <si>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</si>
  <si>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</si>
  <si>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</si>
  <si>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</si>
  <si>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</si>
  <si>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</si>
  <si>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</si>
  <si>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</si>
  <si>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</si>
  <si>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</si>
  <si>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</si>
  <si>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</si>
  <si>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</si>
  <si>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</si>
  <si>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</si>
  <si>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</si>
  <si>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</si>
  <si>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</si>
  <si>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</si>
  <si>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</si>
  <si>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</si>
  <si>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</si>
  <si>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</si>
  <si>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</si>
  <si>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</si>
  <si>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</si>
  <si>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</si>
  <si>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</si>
  <si>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</si>
  <si>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</si>
  <si>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</si>
  <si>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</si>
  <si>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</si>
  <si>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</si>
  <si>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</si>
  <si>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</si>
  <si>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</si>
  <si>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</si>
  <si>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</si>
  <si>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</si>
  <si>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</si>
  <si>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</si>
  <si>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</si>
  <si>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</si>
  <si>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</si>
  <si>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</si>
  <si>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</si>
  <si>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</si>
  <si>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</si>
  <si>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</si>
  <si>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</si>
  <si>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</si>
  <si>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</si>
  <si>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</si>
  <si>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</si>
  <si>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</si>
  <si>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</si>
  <si>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</si>
  <si>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</si>
  <si>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</si>
  <si>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</si>
  <si>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</si>
  <si>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</si>
  <si>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</si>
  <si>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</si>
  <si>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</si>
  <si>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</si>
  <si>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</si>
  <si>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</si>
  <si>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</si>
  <si>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</si>
  <si>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</si>
  <si>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</si>
  <si>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</si>
  <si>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</si>
  <si>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</si>
  <si>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</si>
  <si>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</si>
  <si>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</si>
  <si>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</si>
  <si>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</si>
  <si>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</si>
  <si>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</si>
  <si>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</si>
  <si>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</si>
  <si>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</si>
  <si>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</si>
  <si>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</si>
  <si>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</si>
  <si>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</si>
  <si>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</si>
  <si>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</si>
  <si>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</si>
  <si>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</si>
  <si>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</si>
  <si>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</si>
  <si>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</si>
  <si>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</si>
  <si>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</si>
  <si>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</si>
  <si>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</si>
  <si>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</si>
  <si>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</si>
  <si>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</si>
  <si>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</si>
  <si>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</si>
  <si>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</si>
  <si>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</si>
  <si>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</si>
  <si>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</si>
  <si>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</si>
  <si>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</si>
  <si>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</si>
  <si>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</si>
  <si>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</si>
  <si>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</si>
  <si>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</si>
  <si>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</si>
  <si>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</si>
  <si>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</si>
  <si>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</si>
  <si>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</si>
  <si>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</si>
  <si>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</si>
  <si>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</si>
  <si>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</si>
  <si>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</si>
  <si>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</si>
  <si>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</si>
  <si>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</si>
  <si>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</si>
  <si>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</si>
  <si>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</si>
  <si>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</si>
  <si>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</si>
  <si>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</si>
  <si>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</si>
  <si>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</si>
  <si>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</si>
  <si>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</si>
  <si>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</si>
  <si>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</si>
  <si>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</si>
  <si>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</si>
  <si>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</si>
  <si>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</si>
  <si>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</si>
  <si>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</si>
  <si>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</si>
  <si>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</si>
  <si>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</si>
  <si>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</si>
  <si>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</si>
  <si>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</si>
  <si>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</si>
  <si>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</si>
  <si>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</si>
  <si>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</si>
  <si>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</si>
  <si>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</si>
  <si>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</si>
  <si>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</si>
  <si>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</si>
  <si>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</si>
  <si>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</si>
  <si>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</si>
  <si>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</si>
  <si>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</si>
  <si>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</si>
  <si>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</si>
  <si>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</si>
  <si>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</si>
  <si>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</si>
  <si>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</si>
  <si>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</si>
  <si>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</si>
  <si>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</si>
  <si>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</si>
  <si>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</si>
  <si>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</si>
  <si>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</si>
  <si>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</si>
  <si>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</si>
  <si>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</si>
  <si>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</si>
  <si>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</si>
  <si>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</si>
  <si>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</si>
  <si>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</si>
  <si>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</si>
  <si>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</si>
  <si>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</si>
  <si>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</si>
  <si>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</si>
  <si>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</si>
  <si>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</si>
  <si>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</si>
  <si>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</si>
  <si>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</si>
  <si>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</si>
  <si>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</si>
  <si>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</si>
  <si>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</si>
  <si>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</si>
  <si>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</si>
  <si>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</si>
  <si>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</si>
  <si>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</si>
  <si>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</si>
  <si>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</si>
  <si>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</si>
  <si>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</si>
  <si>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</si>
  <si>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</si>
  <si>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</si>
  <si>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</si>
  <si>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</si>
  <si>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</si>
  <si>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</si>
  <si>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</si>
  <si>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</si>
  <si>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</si>
  <si>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</si>
  <si>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</si>
  <si>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</si>
  <si>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</si>
  <si>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</si>
  <si>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</si>
  <si>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</si>
  <si>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</si>
  <si>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</si>
  <si>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</si>
  <si>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</si>
  <si>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</si>
  <si>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</si>
  <si>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</si>
  <si>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</si>
  <si>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</si>
  <si>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</si>
  <si>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</si>
  <si>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</si>
  <si>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</si>
  <si>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</si>
  <si>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</si>
  <si>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</si>
  <si>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</si>
  <si>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</si>
  <si>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</si>
  <si>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</si>
  <si>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</si>
  <si>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</si>
  <si>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</si>
  <si>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</si>
  <si>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</si>
  <si>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</si>
  <si>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</si>
  <si>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</si>
  <si>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</si>
  <si>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</si>
  <si>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</si>
  <si>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</si>
  <si>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</si>
  <si>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</si>
  <si>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</si>
  <si>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</si>
  <si>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</si>
  <si>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</si>
  <si>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</si>
  <si>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</si>
  <si>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</si>
  <si>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</si>
  <si>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</si>
  <si>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</si>
  <si>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</si>
  <si>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</si>
  <si>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</si>
  <si>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</si>
  <si>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</si>
  <si>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</si>
  <si>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</si>
  <si>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</si>
  <si>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</si>
  <si>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</si>
  <si>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</si>
  <si>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</si>
  <si>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</si>
  <si>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</si>
  <si>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</si>
  <si>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</si>
  <si>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</si>
  <si>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</si>
  <si>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</si>
  <si>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</si>
  <si>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</si>
  <si>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</si>
  <si>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</si>
  <si>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</si>
  <si>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</si>
  <si>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</si>
  <si>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</si>
  <si>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</si>
  <si>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</si>
  <si>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</si>
  <si>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</si>
  <si>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</si>
  <si>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</si>
  <si>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</si>
  <si>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</si>
  <si>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</si>
  <si>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</si>
  <si>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</si>
  <si>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</si>
  <si>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</si>
  <si>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</si>
  <si>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</si>
  <si>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</si>
  <si>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</si>
  <si>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</si>
  <si>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</si>
  <si>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</si>
  <si>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</si>
  <si>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</si>
  <si>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</si>
  <si>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</si>
  <si>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</si>
  <si>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</si>
  <si>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</si>
  <si>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</si>
  <si>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</si>
  <si>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</si>
  <si>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</si>
  <si>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</si>
  <si>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</si>
  <si>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</si>
  <si>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</si>
  <si>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</si>
  <si>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</si>
  <si>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</si>
  <si>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</si>
  <si>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</si>
  <si>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</si>
  <si>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</si>
  <si>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</si>
  <si>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</si>
  <si>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</si>
  <si>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</si>
  <si>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</si>
  <si>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</si>
  <si>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</si>
  <si>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</si>
  <si>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</si>
  <si>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</si>
  <si>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</si>
  <si>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</si>
  <si>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</si>
  <si>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</si>
  <si>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</si>
  <si>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</si>
  <si>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</si>
  <si>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</si>
  <si>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</si>
  <si>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</si>
  <si>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</si>
  <si>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</si>
  <si>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</si>
  <si>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</si>
  <si>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</si>
  <si>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</si>
  <si>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</si>
  <si>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</si>
  <si>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</si>
  <si>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</si>
  <si>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</si>
  <si>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</si>
  <si>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</si>
  <si>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</si>
  <si>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</si>
  <si>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</si>
  <si>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</si>
  <si>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</si>
  <si>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</si>
  <si>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</si>
  <si>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</si>
  <si>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</si>
  <si>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</si>
  <si>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</si>
  <si>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</si>
  <si>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</si>
  <si>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</si>
  <si>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</si>
  <si>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</si>
  <si>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</si>
  <si>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</si>
  <si>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</si>
  <si>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</si>
  <si>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</si>
  <si>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</si>
  <si>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</si>
  <si>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</si>
  <si>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</si>
  <si>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</si>
  <si>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</si>
  <si>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</si>
  <si>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</si>
  <si>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</si>
  <si>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</si>
  <si>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</si>
  <si>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</si>
  <si>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</si>
  <si>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</si>
  <si>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</si>
  <si>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</si>
  <si>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</si>
  <si>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</si>
  <si>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</si>
  <si>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</si>
  <si>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</si>
  <si>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</si>
  <si>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</si>
  <si>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</si>
  <si>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</si>
  <si>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</si>
  <si>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</si>
  <si>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</si>
  <si>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</si>
  <si>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</si>
  <si>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</si>
  <si>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</si>
  <si>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</si>
  <si>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</si>
  <si>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</si>
  <si>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</si>
  <si>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</si>
  <si>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</si>
  <si>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</si>
  <si>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</si>
  <si>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</si>
  <si>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</si>
  <si>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</si>
  <si>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</si>
  <si>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</si>
  <si>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</si>
  <si>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</si>
  <si>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</si>
  <si>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</si>
  <si>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</si>
  <si>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</si>
  <si>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</si>
  <si>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</si>
  <si>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</si>
  <si>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</si>
  <si>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</si>
  <si>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</si>
  <si>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</si>
  <si>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</si>
  <si>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</si>
  <si>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</si>
  <si>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</si>
  <si>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</si>
  <si>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</si>
  <si>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</si>
  <si>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</si>
  <si>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</si>
  <si>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</si>
  <si>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</si>
  <si>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</si>
  <si>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</si>
  <si>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</si>
  <si>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</si>
  <si>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</si>
  <si>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</si>
  <si>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</si>
  <si>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</si>
  <si>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</si>
  <si>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</si>
  <si>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</si>
  <si>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</si>
  <si>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</si>
  <si>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</si>
  <si>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</si>
  <si>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</si>
  <si>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</si>
  <si>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</si>
  <si>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</si>
  <si>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</si>
  <si>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</si>
  <si>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</si>
  <si>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</si>
  <si>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</si>
  <si>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</si>
  <si>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</si>
  <si>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</si>
  <si>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</si>
  <si>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</si>
  <si>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</si>
  <si>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</si>
  <si>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</si>
  <si>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</si>
  <si>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</si>
  <si>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</si>
  <si>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</si>
  <si>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</si>
  <si>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</si>
  <si>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</si>
  <si>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</si>
  <si>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</si>
  <si>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</si>
  <si>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</si>
  <si>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</si>
  <si>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</si>
  <si>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</si>
  <si>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</si>
  <si>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</si>
  <si>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</si>
  <si>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</si>
  <si>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</si>
  <si>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</si>
  <si>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</si>
  <si>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</si>
  <si>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</si>
  <si>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</si>
  <si>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</si>
  <si>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</si>
  <si>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</si>
  <si>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</si>
  <si>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</si>
  <si>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</si>
  <si>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</si>
  <si>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</si>
  <si>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</si>
  <si>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</si>
  <si>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</si>
  <si>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</si>
  <si>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</si>
  <si>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</si>
  <si>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</si>
  <si>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</si>
  <si>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</si>
  <si>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</si>
  <si>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</si>
  <si>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</si>
  <si>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</si>
  <si>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</si>
  <si>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</si>
  <si>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</si>
  <si>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</si>
  <si>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</si>
  <si>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</si>
  <si>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</si>
  <si>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</si>
  <si>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</si>
  <si>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</si>
  <si>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</si>
  <si>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</si>
  <si>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</si>
  <si>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</si>
  <si>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</si>
  <si>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</si>
  <si>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</si>
  <si>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</si>
  <si>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</si>
  <si>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</si>
  <si>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</si>
  <si>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</si>
  <si>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</si>
  <si>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</si>
  <si>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</si>
  <si>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</si>
  <si>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</si>
  <si>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</si>
  <si>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</si>
  <si>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</si>
  <si>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</si>
  <si>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</si>
  <si>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</si>
  <si>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</si>
  <si>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</si>
  <si>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</si>
  <si>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</si>
  <si>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</si>
  <si>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</si>
  <si>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</si>
  <si>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</si>
  <si>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</si>
  <si>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</si>
  <si>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</si>
  <si>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</si>
  <si>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</si>
  <si>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</si>
  <si>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</si>
  <si>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</si>
  <si>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</si>
  <si>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</si>
  <si>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</si>
  <si>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</si>
  <si>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</si>
  <si>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</si>
  <si>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</si>
  <si>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</si>
  <si>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</si>
  <si>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</si>
  <si>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</si>
  <si>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</si>
  <si>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</si>
  <si>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</si>
  <si>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</si>
  <si>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</si>
  <si>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</si>
  <si>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</si>
  <si>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</si>
  <si>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</si>
  <si>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</si>
  <si>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</si>
  <si>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</si>
  <si>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</si>
  <si>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</si>
  <si>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</si>
  <si>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</si>
  <si>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</si>
  <si>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</si>
  <si>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</si>
  <si>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</si>
  <si>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</si>
  <si>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</si>
  <si>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</si>
  <si>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</si>
  <si>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</si>
  <si>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</si>
  <si>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</si>
  <si>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</si>
  <si>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</si>
  <si>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</si>
  <si>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</si>
  <si>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</si>
  <si>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</si>
  <si>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</si>
  <si>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</si>
  <si>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</si>
  <si>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</si>
  <si>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</si>
  <si>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</si>
  <si>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</si>
  <si>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</si>
  <si>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</si>
  <si>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</si>
  <si>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</si>
  <si>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</si>
  <si>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</si>
  <si>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</si>
  <si>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</si>
  <si>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</si>
  <si>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</si>
  <si>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</si>
  <si>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</si>
  <si>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</si>
  <si>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</si>
  <si>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</si>
  <si>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</si>
  <si>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</si>
  <si>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</si>
  <si>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</si>
  <si>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</si>
  <si>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</si>
  <si>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</si>
  <si>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</si>
  <si>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</si>
  <si>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</si>
  <si>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</si>
  <si>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</si>
  <si>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</si>
  <si>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</si>
  <si>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</si>
  <si>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</si>
  <si>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</si>
  <si>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</si>
  <si>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</si>
  <si>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</si>
  <si>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</si>
  <si>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</si>
  <si>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</si>
  <si>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</si>
  <si>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</si>
  <si>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</si>
  <si>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</si>
  <si>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</si>
  <si>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</si>
  <si>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</si>
  <si>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</si>
  <si>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</si>
  <si>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</si>
  <si>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</si>
  <si>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</si>
  <si>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</si>
  <si>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</si>
  <si>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</si>
  <si>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</si>
  <si>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</si>
  <si>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</si>
  <si>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</si>
  <si>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</si>
  <si>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</si>
  <si>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</si>
  <si>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</si>
  <si>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</si>
  <si>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</si>
  <si>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</si>
  <si>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</si>
  <si>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</si>
  <si>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</si>
  <si>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</si>
  <si>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</si>
  <si>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</si>
  <si>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</si>
  <si>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</si>
  <si>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</si>
  <si>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</si>
  <si>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</si>
  <si>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</si>
  <si>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</si>
  <si>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</si>
  <si>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</si>
  <si>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</si>
  <si>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</si>
  <si>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</si>
  <si>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</si>
  <si>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</si>
  <si>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</si>
  <si>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</si>
  <si>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</si>
  <si>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</si>
  <si>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</si>
  <si>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</si>
  <si>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</si>
  <si>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</si>
  <si>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</si>
  <si>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</si>
  <si>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</si>
  <si>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</si>
  <si>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</si>
  <si>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</si>
  <si>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</si>
  <si>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</si>
  <si>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</si>
  <si>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</si>
  <si>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</si>
  <si>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</si>
  <si>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</si>
  <si>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</si>
  <si>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</si>
  <si>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</si>
  <si>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</si>
  <si>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</si>
  <si>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</si>
  <si>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</si>
  <si>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</si>
  <si>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</si>
  <si>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</si>
  <si>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</si>
  <si>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</si>
  <si>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</si>
  <si>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</si>
  <si>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</si>
  <si>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</si>
  <si>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</si>
  <si>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</si>
  <si>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</si>
  <si>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</si>
  <si>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</si>
  <si>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</si>
  <si>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</si>
  <si>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</si>
  <si>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</si>
  <si>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</si>
  <si>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</si>
  <si>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</si>
  <si>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</si>
  <si>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</si>
  <si>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</si>
  <si>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</si>
  <si>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</si>
  <si>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</si>
  <si>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</si>
  <si>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</si>
  <si>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</si>
  <si>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</si>
  <si>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</si>
  <si>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</si>
  <si>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</si>
  <si>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</si>
  <si>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</si>
  <si>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</si>
  <si>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</si>
  <si>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</si>
  <si>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</si>
  <si>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</si>
  <si>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</si>
  <si>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</si>
  <si>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</si>
  <si>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</si>
  <si>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</si>
  <si>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</si>
  <si>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</si>
  <si>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</si>
  <si>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</si>
  <si>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</si>
  <si>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</si>
  <si>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</si>
  <si>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</si>
  <si>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</si>
  <si>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</si>
  <si>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</si>
  <si>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</si>
  <si>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</si>
  <si>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</si>
  <si>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</si>
  <si>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</si>
  <si>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</si>
  <si>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</si>
  <si>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</si>
  <si>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</si>
  <si>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</si>
  <si>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</si>
  <si>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</si>
  <si>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</si>
  <si>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</si>
  <si>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</si>
  <si>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</si>
  <si>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</si>
  <si>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</si>
  <si>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</si>
  <si>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</si>
  <si>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</si>
  <si>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</si>
  <si>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</si>
  <si>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</si>
  <si>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</si>
  <si>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</si>
  <si>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</si>
  <si>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</si>
  <si>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</si>
  <si>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</si>
  <si>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</si>
  <si>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</si>
  <si>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</si>
  <si>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</si>
  <si>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</si>
  <si>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</si>
  <si>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</si>
  <si>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</si>
  <si>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</si>
  <si>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</si>
  <si>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</si>
  <si>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</si>
  <si>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</si>
  <si>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</si>
  <si>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</si>
  <si>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</si>
  <si>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</si>
  <si>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</si>
  <si>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</si>
  <si>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</si>
  <si>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</si>
  <si>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</si>
  <si>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</si>
  <si>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</si>
  <si>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</si>
  <si>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</si>
  <si>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</si>
  <si>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</si>
  <si>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</si>
  <si>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</si>
  <si>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</si>
  <si>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</si>
  <si>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</si>
  <si>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</si>
  <si>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</si>
  <si>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</si>
  <si>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</si>
  <si>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</si>
  <si>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</si>
  <si>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</si>
  <si>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</si>
  <si>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</si>
  <si>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</si>
  <si>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</si>
  <si>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</si>
  <si>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</si>
  <si>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</si>
  <si>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</si>
  <si>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</si>
  <si>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</si>
  <si>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</si>
  <si>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</si>
  <si>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</si>
  <si>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</si>
  <si>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</si>
  <si>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</si>
  <si>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</si>
  <si>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</si>
  <si>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</si>
  <si>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</si>
  <si>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</si>
  <si>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</si>
  <si>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</si>
  <si>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</si>
  <si>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</si>
  <si>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</si>
  <si>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</si>
  <si>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</si>
  <si>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</si>
  <si>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</si>
  <si>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</si>
  <si>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</si>
  <si>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</si>
  <si>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</si>
  <si>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</si>
  <si>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</si>
  <si>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</si>
  <si>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</si>
  <si>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</si>
  <si>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</si>
  <si>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</si>
  <si>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</si>
  <si>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</si>
  <si>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</si>
  <si>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</si>
  <si>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</si>
  <si>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</si>
  <si>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</si>
  <si>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</si>
  <si>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</si>
  <si>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</si>
  <si>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</si>
  <si>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</si>
  <si>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</si>
  <si>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</si>
  <si>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</si>
  <si>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</si>
  <si>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</si>
  <si>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</si>
  <si>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</si>
  <si>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</si>
  <si>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</si>
  <si>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</si>
  <si>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</si>
  <si>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</si>
  <si>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</si>
  <si>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</si>
  <si>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</si>
  <si>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</si>
  <si>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</si>
  <si>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</si>
  <si>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</si>
  <si>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</si>
  <si>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</si>
  <si>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</si>
  <si>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</si>
  <si>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</si>
  <si>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</si>
  <si>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</si>
  <si>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</si>
  <si>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</si>
  <si>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</si>
  <si>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</si>
  <si>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</si>
  <si>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</si>
  <si>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</si>
  <si>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</si>
  <si>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</si>
  <si>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</si>
  <si>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</si>
  <si>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</si>
  <si>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</si>
  <si>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</si>
  <si>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</si>
  <si>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</si>
  <si>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</si>
  <si>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</si>
  <si>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</si>
  <si>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</si>
  <si>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</si>
  <si>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</si>
  <si>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</si>
  <si>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</si>
  <si>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</si>
  <si>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</si>
  <si>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</si>
  <si>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</si>
  <si>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</si>
  <si>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</si>
  <si>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</si>
  <si>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</si>
  <si>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</si>
  <si>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</si>
  <si>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</si>
  <si>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</si>
  <si>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</si>
  <si>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</si>
  <si>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</si>
  <si>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</si>
  <si>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</si>
  <si>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</si>
  <si>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</si>
  <si>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</si>
  <si>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</si>
  <si>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</si>
  <si>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</si>
  <si>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</si>
  <si>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</si>
  <si>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</si>
  <si>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</si>
  <si>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</si>
  <si>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</si>
  <si>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</si>
  <si>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</si>
  <si>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</si>
  <si>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</si>
  <si>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</si>
  <si>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</si>
  <si>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</si>
  <si>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</si>
  <si>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</si>
  <si>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</si>
  <si>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</si>
  <si>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</si>
  <si>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</si>
  <si>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</si>
  <si>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</si>
  <si>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</si>
  <si>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</si>
  <si>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</si>
  <si>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</si>
  <si>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</si>
  <si>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</si>
  <si>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</si>
  <si>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</si>
  <si>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</si>
  <si>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</si>
  <si>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</si>
  <si>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</si>
  <si>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</si>
  <si>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</si>
  <si>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</si>
  <si>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</si>
  <si>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</si>
  <si>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</si>
  <si>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</si>
  <si>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</si>
  <si>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</si>
  <si>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</si>
  <si>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</si>
  <si>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</si>
  <si>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</si>
  <si>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</si>
  <si>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</si>
  <si>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</si>
  <si>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</si>
  <si>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</si>
  <si>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</si>
  <si>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</si>
  <si>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</si>
  <si>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</si>
  <si>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</si>
  <si>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</si>
  <si>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</si>
  <si>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</si>
  <si>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</si>
  <si>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</si>
  <si>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</si>
  <si>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</si>
  <si>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</si>
  <si>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</si>
  <si>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</si>
  <si>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</si>
  <si>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</si>
  <si>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</si>
  <si>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</si>
  <si>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</si>
  <si>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</si>
  <si>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</si>
  <si>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</si>
  <si>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</si>
  <si>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</si>
  <si>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</si>
  <si>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</si>
  <si>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</si>
  <si>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</si>
  <si>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</si>
  <si>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</si>
  <si>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</si>
  <si>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</si>
  <si>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</si>
  <si>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</si>
  <si>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</si>
  <si>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</si>
  <si>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</si>
  <si>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</si>
  <si>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</si>
  <si>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</si>
  <si>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</si>
  <si>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</si>
  <si>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</si>
  <si>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</si>
  <si>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</si>
  <si>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</si>
  <si>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</si>
  <si>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</si>
  <si>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</si>
  <si>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</si>
  <si>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</si>
  <si>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</si>
  <si>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</si>
  <si>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</si>
  <si>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</si>
  <si>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</si>
  <si>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</si>
  <si>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</si>
  <si>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</si>
  <si>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</si>
  <si>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</si>
  <si>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</si>
  <si>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</si>
  <si>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</si>
  <si>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</si>
  <si>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</si>
  <si>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</si>
  <si>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</si>
  <si>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</si>
  <si>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</si>
  <si>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</si>
  <si>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</si>
  <si>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</si>
  <si>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</si>
  <si>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</si>
  <si>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</si>
  <si>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</si>
  <si>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</si>
  <si>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</si>
  <si>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</si>
  <si>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</si>
  <si>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</si>
  <si>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</si>
  <si>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</si>
  <si>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</si>
  <si>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</si>
  <si>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</si>
  <si>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</si>
  <si>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</si>
  <si>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</si>
  <si>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</si>
  <si>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</si>
  <si>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</si>
  <si>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</si>
  <si>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</si>
  <si>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</si>
  <si>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</si>
  <si>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</si>
  <si>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</si>
  <si>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</si>
  <si>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</si>
  <si>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</si>
  <si>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</si>
  <si>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</si>
  <si>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</si>
  <si>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</si>
  <si>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</si>
  <si>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</si>
  <si>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</si>
  <si>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</si>
  <si>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</si>
  <si>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</si>
  <si>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</si>
  <si>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</si>
  <si>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</si>
  <si>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</si>
  <si>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</si>
  <si>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</si>
  <si>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</si>
  <si>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</si>
  <si>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</si>
  <si>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</si>
  <si>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</si>
  <si>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</si>
  <si>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</si>
  <si>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</si>
  <si>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</si>
  <si>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</si>
  <si>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</si>
  <si>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</si>
  <si>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</si>
  <si>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</si>
  <si>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</si>
  <si>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</si>
  <si>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</si>
  <si>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</si>
  <si>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</si>
  <si>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</si>
  <si>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</si>
  <si>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</si>
  <si>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</si>
  <si>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</si>
  <si>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</si>
  <si>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</si>
  <si>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</si>
  <si>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</si>
  <si>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</si>
  <si>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</si>
  <si>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</si>
  <si>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</si>
  <si>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</si>
  <si>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</si>
  <si>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</si>
  <si>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</si>
  <si>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</si>
  <si>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</si>
  <si>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</si>
  <si>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</si>
  <si>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</si>
  <si>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</si>
  <si>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</si>
  <si>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</si>
  <si>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</si>
  <si>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</si>
  <si>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</si>
  <si>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</si>
  <si>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</si>
  <si>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</si>
  <si>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</si>
  <si>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</si>
  <si>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</si>
  <si>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</si>
  <si>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</si>
  <si>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</si>
  <si>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</si>
  <si>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</si>
  <si>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</si>
  <si>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</si>
  <si>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</si>
  <si>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</si>
  <si>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</si>
  <si>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</si>
  <si>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</si>
  <si>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</si>
  <si>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</si>
  <si>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</si>
  <si>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</si>
  <si>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</si>
  <si>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</si>
  <si>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</si>
  <si>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</si>
  <si>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</si>
  <si>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</si>
  <si>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</si>
  <si>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</si>
  <si>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</si>
  <si>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</si>
  <si>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</si>
  <si>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</si>
  <si>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</si>
  <si>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</si>
  <si>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</si>
  <si>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</si>
  <si>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</si>
  <si>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</si>
  <si>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</si>
  <si>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</si>
  <si>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</si>
  <si>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</si>
  <si>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</si>
  <si>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</si>
  <si>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</si>
  <si>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</si>
  <si>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</si>
  <si>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</si>
  <si>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</si>
  <si>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</si>
  <si>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</si>
  <si>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</si>
  <si>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</si>
  <si>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</si>
  <si>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</si>
  <si>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</si>
  <si>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</si>
  <si>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</si>
  <si>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</si>
  <si>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</si>
  <si>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</si>
  <si>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</si>
  <si>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</si>
  <si>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</si>
  <si>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</si>
  <si>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</si>
  <si>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</si>
  <si>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</si>
  <si>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</si>
  <si>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</si>
  <si>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</si>
  <si>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</si>
  <si>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</si>
  <si>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</si>
  <si>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</si>
  <si>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</si>
  <si>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</si>
  <si>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</si>
  <si>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</si>
  <si>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</si>
  <si>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</si>
  <si>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</si>
  <si>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</si>
  <si>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</si>
  <si>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</si>
  <si>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</si>
  <si>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</si>
  <si>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</si>
  <si>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</si>
  <si>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</si>
  <si>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</si>
  <si>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</si>
  <si>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</si>
  <si>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</si>
  <si>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</si>
  <si>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</si>
  <si>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</si>
  <si>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</si>
  <si>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</si>
  <si>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</si>
  <si>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</si>
  <si>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</si>
  <si>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</si>
  <si>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</si>
  <si>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</si>
  <si>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</si>
  <si>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</si>
  <si>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</si>
  <si>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</si>
  <si>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</si>
  <si>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</si>
  <si>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</si>
  <si>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</si>
  <si>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</si>
  <si>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</si>
  <si>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</si>
  <si>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</si>
  <si>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</si>
  <si>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</si>
  <si>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</si>
  <si>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</si>
  <si>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</si>
  <si>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</si>
  <si>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</si>
  <si>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</si>
  <si>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</si>
  <si>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</si>
  <si>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</si>
  <si>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</si>
  <si>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</si>
  <si>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</si>
  <si>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</si>
  <si>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</si>
  <si>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</si>
  <si>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</si>
  <si>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</si>
  <si>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</si>
  <si>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</si>
  <si>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</si>
  <si>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</si>
  <si>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</si>
  <si>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</si>
  <si>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</si>
  <si>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</si>
  <si>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</si>
  <si>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</si>
  <si>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</si>
  <si>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</si>
  <si>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</si>
  <si>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</si>
  <si>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</si>
  <si>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</si>
  <si>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</si>
  <si>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</si>
  <si>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</si>
  <si>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</si>
  <si>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</si>
  <si>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</si>
  <si>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</si>
  <si>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</si>
  <si>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</si>
  <si>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</si>
  <si>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</si>
  <si>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</si>
  <si>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</si>
  <si>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</si>
  <si>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</si>
  <si>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</si>
  <si>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</si>
  <si>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</si>
  <si>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</si>
  <si>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</si>
  <si>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</si>
  <si>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</si>
  <si>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</si>
  <si>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</si>
  <si>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</si>
  <si>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</si>
  <si>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</si>
  <si>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</si>
  <si>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</si>
  <si>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</si>
  <si>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</si>
  <si>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</si>
  <si>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</si>
  <si>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</si>
  <si>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</si>
  <si>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</si>
  <si>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</si>
  <si>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</si>
  <si>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</si>
  <si>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</si>
  <si>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</si>
  <si>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</si>
  <si>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</si>
  <si>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</si>
  <si>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</si>
  <si>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</si>
  <si>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</si>
  <si>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</si>
  <si>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</si>
  <si>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</si>
  <si>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</si>
  <si>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</si>
  <si>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</si>
  <si>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</si>
  <si>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</si>
  <si>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</si>
  <si>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</si>
  <si>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</si>
  <si>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</si>
  <si>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</si>
  <si>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</si>
  <si>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</si>
  <si>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</si>
  <si>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</si>
  <si>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</si>
  <si>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</si>
  <si>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</si>
  <si>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</si>
  <si>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</si>
  <si>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</si>
  <si>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</si>
  <si>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</si>
  <si>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</si>
  <si>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</si>
  <si>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</si>
  <si>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</si>
  <si>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</si>
  <si>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</si>
  <si>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</si>
  <si>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</si>
  <si>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</si>
  <si>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</si>
  <si>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</si>
  <si>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</si>
  <si>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</si>
  <si>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</si>
  <si>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</si>
  <si>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</si>
  <si>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</si>
  <si>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</si>
  <si>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</si>
  <si>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</si>
  <si>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</si>
  <si>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</si>
  <si>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</si>
  <si>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</si>
  <si>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</si>
  <si>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</si>
  <si>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</si>
  <si>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</si>
  <si>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</si>
  <si>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</si>
  <si>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</si>
  <si>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</si>
  <si>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</si>
  <si>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</si>
  <si>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</si>
  <si>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</si>
  <si>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</si>
  <si>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</si>
  <si>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</si>
  <si>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</si>
  <si>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</si>
  <si>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</si>
  <si>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</si>
  <si>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</si>
  <si>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</si>
  <si>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</si>
  <si>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</si>
  <si>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</si>
  <si>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</si>
  <si>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</si>
  <si>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</si>
  <si>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</si>
  <si>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</si>
  <si>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</si>
  <si>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</si>
  <si>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</si>
  <si>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</si>
  <si>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</si>
  <si>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</si>
  <si>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</si>
  <si>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</si>
  <si>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</si>
  <si>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</si>
  <si>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</si>
  <si>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</si>
  <si>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</si>
  <si>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</si>
  <si>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</si>
  <si>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</si>
  <si>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</si>
  <si>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</si>
  <si>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</si>
  <si>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</si>
  <si>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</si>
  <si>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</si>
  <si>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</si>
  <si>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</si>
  <si>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</si>
  <si>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</si>
  <si>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</si>
  <si>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</si>
  <si>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</si>
  <si>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</si>
  <si>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</si>
  <si>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</si>
  <si>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</si>
  <si>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</si>
  <si>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</si>
  <si>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</si>
  <si>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</si>
  <si>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</si>
  <si>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</si>
  <si>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</si>
  <si>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</si>
  <si>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</si>
  <si>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</si>
  <si>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</si>
  <si>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</si>
  <si>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</si>
  <si>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</si>
  <si>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</si>
  <si>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</si>
  <si>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</si>
  <si>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</si>
  <si>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</si>
  <si>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</si>
  <si>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</si>
  <si>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</si>
  <si>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</si>
  <si>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</si>
  <si>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</si>
  <si>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</si>
  <si>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</si>
  <si>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</si>
  <si>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</si>
  <si>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</si>
  <si>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</si>
  <si>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</si>
  <si>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</si>
  <si>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</si>
  <si>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</si>
  <si>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</si>
  <si>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</si>
  <si>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</si>
  <si>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</si>
  <si>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</si>
  <si>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</si>
  <si>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</si>
  <si>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</si>
  <si>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</si>
  <si>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</si>
  <si>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</si>
  <si>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</si>
  <si>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</si>
  <si>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</si>
  <si>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</si>
  <si>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</si>
  <si>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</si>
  <si>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</si>
  <si>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</si>
  <si>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</si>
  <si>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</si>
  <si>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</si>
  <si>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</si>
  <si>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</si>
  <si>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</si>
  <si>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</si>
  <si>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</si>
  <si>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</si>
  <si>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</si>
  <si>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</si>
  <si>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</si>
  <si>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</si>
  <si>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</si>
  <si>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</si>
  <si>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</si>
  <si>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</si>
  <si>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</si>
  <si>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</si>
  <si>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</si>
  <si>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</si>
  <si>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</si>
  <si>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</si>
  <si>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</si>
  <si>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</si>
  <si>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</si>
  <si>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</si>
  <si>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</si>
  <si>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</si>
  <si>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</si>
  <si>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</si>
  <si>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</si>
  <si>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</si>
  <si>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</si>
  <si>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</si>
  <si>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</si>
  <si>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</si>
  <si>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</si>
  <si>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</si>
  <si>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</si>
  <si>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</si>
  <si>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</si>
  <si>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</si>
  <si>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</si>
  <si>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</si>
  <si>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</si>
  <si>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</si>
  <si>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</si>
  <si>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</si>
  <si>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</si>
  <si>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</si>
  <si>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</si>
  <si>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</si>
  <si>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</si>
  <si>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</si>
  <si>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</si>
  <si>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</si>
  <si>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</si>
  <si>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</si>
  <si>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</si>
  <si>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</si>
  <si>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</si>
  <si>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</si>
  <si>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</si>
  <si>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</si>
  <si>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</si>
  <si>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</si>
  <si>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</si>
  <si>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</si>
  <si>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</si>
  <si>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</si>
  <si>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</si>
  <si>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</si>
  <si>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</si>
  <si>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</si>
  <si>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</si>
  <si>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</si>
  <si>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</si>
  <si>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</si>
  <si>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</si>
  <si>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</si>
  <si>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</si>
  <si>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</si>
  <si>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</si>
  <si>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</si>
  <si>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</si>
  <si>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</si>
  <si>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</si>
  <si>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</si>
  <si>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</si>
  <si>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</si>
  <si>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</si>
  <si>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</si>
  <si>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</si>
  <si>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</si>
  <si>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</si>
  <si>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</si>
  <si>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</si>
  <si>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</si>
  <si>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</si>
  <si>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</si>
  <si>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</si>
  <si>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</si>
  <si>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</si>
  <si>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</si>
  <si>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</si>
  <si>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</si>
  <si>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</si>
  <si>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</si>
  <si>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</si>
  <si>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</si>
  <si>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</si>
  <si>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</si>
  <si>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</si>
  <si>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</si>
  <si>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</si>
  <si>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</si>
  <si>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</si>
  <si>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</si>
  <si>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</si>
  <si>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</si>
  <si>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</si>
  <si>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</si>
  <si>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</si>
  <si>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</si>
  <si>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</si>
  <si>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</si>
  <si>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</si>
  <si>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</si>
  <si>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</si>
  <si>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</si>
  <si>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</si>
  <si>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</si>
  <si>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</si>
  <si>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</si>
  <si>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</si>
  <si>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</si>
  <si>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</si>
  <si>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</si>
  <si>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</si>
  <si>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</si>
  <si>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</si>
  <si>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</si>
  <si>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</si>
  <si>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</si>
  <si>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</si>
  <si>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</si>
  <si>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</si>
  <si>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</si>
  <si>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</si>
  <si>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</si>
  <si>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</si>
  <si>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</si>
  <si>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</si>
  <si>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</si>
  <si>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</si>
  <si>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</si>
  <si>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</si>
  <si>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</si>
  <si>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</si>
  <si>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</si>
  <si>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</si>
  <si>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</si>
  <si>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</si>
  <si>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</si>
  <si>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</si>
  <si>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</si>
  <si>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</si>
  <si>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</si>
  <si>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</si>
  <si>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</si>
  <si>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</si>
  <si>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</si>
  <si>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</si>
  <si>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</si>
  <si>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</si>
  <si>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</si>
  <si>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</si>
  <si>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</si>
  <si>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</si>
  <si>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</si>
  <si>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</si>
  <si>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</si>
  <si>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</si>
  <si>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</si>
  <si>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</si>
  <si>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</si>
  <si>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</si>
  <si>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</si>
  <si>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</si>
  <si>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</si>
  <si>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</si>
  <si>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</si>
  <si>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</si>
  <si>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</si>
  <si>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</si>
  <si>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</si>
  <si>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</si>
  <si>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</si>
  <si>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</si>
  <si>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</si>
  <si>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</si>
  <si>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</si>
  <si>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</si>
  <si>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</si>
  <si>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</si>
  <si>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</si>
  <si>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</si>
  <si>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</si>
  <si>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</si>
  <si>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</si>
  <si>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</si>
  <si>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</si>
  <si>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</si>
  <si>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</si>
  <si>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</si>
  <si>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</si>
  <si>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</si>
  <si>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</si>
  <si>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</si>
  <si>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</si>
  <si>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</si>
  <si>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</si>
  <si>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</si>
  <si>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</si>
  <si>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</si>
  <si>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</si>
  <si>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</si>
  <si>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</si>
  <si>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</si>
  <si>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</si>
  <si>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</si>
  <si>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</si>
  <si>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</si>
  <si>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</si>
  <si>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</si>
  <si>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</si>
  <si>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</si>
  <si>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</si>
  <si>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</si>
  <si>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</si>
  <si>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</si>
  <si>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</si>
  <si>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</si>
  <si>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</si>
  <si>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</si>
  <si>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</si>
  <si>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</si>
  <si>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</si>
  <si>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</si>
  <si>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</si>
  <si>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</si>
  <si>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</si>
  <si>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</si>
  <si>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</si>
  <si>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</si>
  <si>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</si>
  <si>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</si>
  <si>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</si>
  <si>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</si>
  <si>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</si>
  <si>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</si>
  <si>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</si>
  <si>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</si>
  <si>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</si>
  <si>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</si>
  <si>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</si>
  <si>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</si>
  <si>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</si>
  <si>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</si>
  <si>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</si>
  <si>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</si>
  <si>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</si>
  <si>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</si>
  <si>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</si>
  <si>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</si>
  <si>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</si>
  <si>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</si>
  <si>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</si>
  <si>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</si>
  <si>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</si>
  <si>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</si>
  <si>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</si>
  <si>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</si>
  <si>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</si>
  <si>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</si>
  <si>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</si>
  <si>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</si>
  <si>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</si>
  <si>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</si>
  <si>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</si>
  <si>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</si>
  <si>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</si>
  <si>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</si>
  <si>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</si>
  <si>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</si>
  <si>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</si>
  <si>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</si>
  <si>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</si>
  <si>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</si>
  <si>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</si>
  <si>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</si>
  <si>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</si>
  <si>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</si>
  <si>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</si>
  <si>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</si>
  <si>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</si>
  <si>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</si>
  <si>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</si>
  <si>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</si>
  <si>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</si>
  <si>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</si>
  <si>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</si>
  <si>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</si>
  <si>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</si>
  <si>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</si>
  <si>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</si>
  <si>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</si>
  <si>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</si>
  <si>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</si>
  <si>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</si>
  <si>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</si>
  <si>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</si>
  <si>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</si>
  <si>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</si>
  <si>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</si>
  <si>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</si>
  <si>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</si>
  <si>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</si>
  <si>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</si>
  <si>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</si>
  <si>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</si>
  <si>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</si>
  <si>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</si>
  <si>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</si>
  <si>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</si>
  <si>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</si>
  <si>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</si>
  <si>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</si>
  <si>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</si>
  <si>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</si>
  <si>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</si>
  <si>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</si>
  <si>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</si>
  <si>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</si>
  <si>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</si>
  <si>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</si>
  <si>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</si>
  <si>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</si>
  <si>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</si>
  <si>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</si>
  <si>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</si>
  <si>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</si>
  <si>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</si>
  <si>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</si>
  <si>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</si>
  <si>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</si>
  <si>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</si>
  <si>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</si>
  <si>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</si>
  <si>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</si>
  <si>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</si>
  <si>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</si>
  <si>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</si>
  <si>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</si>
  <si>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</si>
  <si>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</si>
  <si>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</si>
  <si>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</si>
  <si>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</si>
  <si>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</si>
  <si>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</si>
  <si>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</si>
  <si>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</si>
  <si>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</si>
  <si>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</si>
  <si>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</si>
  <si>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</si>
  <si>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</si>
  <si>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</si>
  <si>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</si>
  <si>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</si>
  <si>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</si>
  <si>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</si>
  <si>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</si>
  <si>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</si>
  <si>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</si>
  <si>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</si>
  <si>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</si>
  <si>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</si>
  <si>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</si>
  <si>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</si>
  <si>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</si>
  <si>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</si>
  <si>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</si>
  <si>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</si>
  <si>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</si>
  <si>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</si>
  <si>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</si>
  <si>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</si>
  <si>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</si>
  <si>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</si>
  <si>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</si>
  <si>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</si>
  <si>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</si>
  <si>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</si>
  <si>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</si>
  <si>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</si>
  <si>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</si>
  <si>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</si>
  <si>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</si>
  <si>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</si>
  <si>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</si>
  <si>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</si>
  <si>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</si>
  <si>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</si>
  <si>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</si>
  <si>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</si>
  <si>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</si>
  <si>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</si>
  <si>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</si>
  <si>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</si>
  <si>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</si>
  <si>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</si>
  <si>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</si>
  <si>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</si>
  <si>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</si>
  <si>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</si>
  <si>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</si>
  <si>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</si>
  <si>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</si>
  <si>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</si>
  <si>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</si>
  <si>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</si>
  <si>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</si>
  <si>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</si>
  <si>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</si>
  <si>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</si>
  <si>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</si>
  <si>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</si>
  <si>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</si>
  <si>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</si>
  <si>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</si>
  <si>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</si>
  <si>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</si>
  <si>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</si>
  <si>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</si>
  <si>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</si>
  <si>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</si>
  <si>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</si>
  <si>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</si>
  <si>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</si>
  <si>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</si>
  <si>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</si>
  <si>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</si>
  <si>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</si>
  <si>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</si>
  <si>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</si>
  <si>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</si>
  <si>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</si>
  <si>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</si>
  <si>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</si>
  <si>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</si>
  <si>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</si>
  <si>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</si>
  <si>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</si>
  <si>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</si>
  <si>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</si>
  <si>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</si>
  <si>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</si>
  <si>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</si>
  <si>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</si>
  <si>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</si>
  <si>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</si>
  <si>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</si>
  <si>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</si>
  <si>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</si>
  <si>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</si>
  <si>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</si>
  <si>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</si>
  <si>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</si>
  <si>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</si>
  <si>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</si>
  <si>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</si>
  <si>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</si>
  <si>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</si>
  <si>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</si>
  <si>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</si>
  <si>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</si>
  <si>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</si>
  <si>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</si>
  <si>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</si>
  <si>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</si>
  <si>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</si>
  <si>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</si>
  <si>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</si>
  <si>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</si>
  <si>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</si>
  <si>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</si>
  <si>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</si>
  <si>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</si>
  <si>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</si>
  <si>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</si>
  <si>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</si>
  <si>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</si>
  <si>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</si>
  <si>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</si>
  <si>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</si>
  <si>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</si>
  <si>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</si>
  <si>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</si>
  <si>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</si>
  <si>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</si>
  <si>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</si>
  <si>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</si>
  <si>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</si>
  <si>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</si>
  <si>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</si>
  <si>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</si>
  <si>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</si>
  <si>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</si>
  <si>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</si>
  <si>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</si>
  <si>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</si>
  <si>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</si>
  <si>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</si>
  <si>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</si>
  <si>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</si>
  <si>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</si>
  <si>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</si>
  <si>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</si>
  <si>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</si>
  <si>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</si>
  <si>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</si>
  <si>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</si>
  <si>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</si>
  <si>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</si>
  <si>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</si>
  <si>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</si>
  <si>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</si>
  <si>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</si>
  <si>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</si>
  <si>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</si>
  <si>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</si>
  <si>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</si>
  <si>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</si>
  <si>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</si>
  <si>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</si>
  <si>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</si>
  <si>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</si>
  <si>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</si>
  <si>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</si>
  <si>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</si>
  <si>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</si>
  <si>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</si>
  <si>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</si>
  <si>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</si>
  <si>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</si>
  <si>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</si>
  <si>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</si>
  <si>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</si>
  <si>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</si>
  <si>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</si>
  <si>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</si>
  <si>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</si>
  <si>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</si>
  <si>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</si>
  <si>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</si>
  <si>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</si>
  <si>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</si>
  <si>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</si>
  <si>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</si>
  <si>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</si>
  <si>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</si>
  <si>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</si>
  <si>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</si>
  <si>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</si>
  <si>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</si>
  <si>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</si>
  <si>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</si>
  <si>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</si>
  <si>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</si>
  <si>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</si>
  <si>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</si>
  <si>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</si>
  <si>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</si>
  <si>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</si>
  <si>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</si>
  <si>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</si>
  <si>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</si>
  <si>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</si>
  <si>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</si>
  <si>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</si>
  <si>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</si>
  <si>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</si>
  <si>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</si>
  <si>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</si>
  <si>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</si>
  <si>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</si>
  <si>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</si>
  <si>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</si>
  <si>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</si>
  <si>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</si>
  <si>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</si>
  <si>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</si>
  <si>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</si>
  <si>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</si>
  <si>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</si>
  <si>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</si>
  <si>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</si>
  <si>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</si>
  <si>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</si>
  <si>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</si>
  <si>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</si>
  <si>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</si>
  <si>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</si>
  <si>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</si>
  <si>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</si>
  <si>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</si>
  <si>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</si>
  <si>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</si>
  <si>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</si>
  <si>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</si>
  <si>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</si>
  <si>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</si>
  <si>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</si>
  <si>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</si>
  <si>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</si>
  <si>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</si>
  <si>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</si>
  <si>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</si>
  <si>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</si>
  <si>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</si>
  <si>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</si>
  <si>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</si>
  <si>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</si>
  <si>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</si>
  <si>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</si>
  <si>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</si>
  <si>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</si>
  <si>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</si>
  <si>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</si>
  <si>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</si>
  <si>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</si>
  <si>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</si>
  <si>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</si>
  <si>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</si>
  <si>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</si>
  <si>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</si>
  <si>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</si>
  <si>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</si>
  <si>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</si>
  <si>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</si>
  <si>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</si>
  <si>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</si>
  <si>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</si>
  <si>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</si>
  <si>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</si>
  <si>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</si>
  <si>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</si>
  <si>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</si>
  <si>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</si>
  <si>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</si>
  <si>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</si>
  <si>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</si>
  <si>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</si>
  <si>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</si>
  <si>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</si>
  <si>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</si>
  <si>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</si>
  <si>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</si>
  <si>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</si>
  <si>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</si>
  <si>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</si>
  <si>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</si>
  <si>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</si>
  <si>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</si>
  <si>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</si>
  <si>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</si>
  <si>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</si>
  <si>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</si>
  <si>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</si>
  <si>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</si>
  <si>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</si>
  <si>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</si>
  <si>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</si>
  <si>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</si>
  <si>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</si>
  <si>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</si>
  <si>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</si>
  <si>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</si>
  <si>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</si>
  <si>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</si>
  <si>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</si>
  <si>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</si>
  <si>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</si>
  <si>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</si>
  <si>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</si>
  <si>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</si>
  <si>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</si>
  <si>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</si>
  <si>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</si>
  <si>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</si>
  <si>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</si>
  <si>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</si>
  <si>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</si>
  <si>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</si>
  <si>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</si>
  <si>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</si>
  <si>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</si>
  <si>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</si>
  <si>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</si>
  <si>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</si>
  <si>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</si>
  <si>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</si>
  <si>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</si>
  <si>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</si>
  <si>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</si>
  <si>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</si>
  <si>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</si>
  <si>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</si>
  <si>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</si>
  <si>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</si>
  <si>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</si>
  <si>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</si>
  <si>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</si>
  <si>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</si>
  <si>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</si>
  <si>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</si>
  <si>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</si>
  <si>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</si>
  <si>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</si>
  <si>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</si>
  <si>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</si>
  <si>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</si>
  <si>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</si>
  <si>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</si>
  <si>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</si>
  <si>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</si>
  <si>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</si>
  <si>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</si>
  <si>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</si>
  <si>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</si>
  <si>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</si>
  <si>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</si>
  <si>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</si>
  <si>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</si>
  <si>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</si>
  <si>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</si>
  <si>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</si>
  <si>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</si>
  <si>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</si>
  <si>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</si>
  <si>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</si>
  <si>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</si>
  <si>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</si>
  <si>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</si>
  <si>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</si>
  <si>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</si>
  <si>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</si>
  <si>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</si>
  <si>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</si>
  <si>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</si>
  <si>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</si>
  <si>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</si>
  <si>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</si>
  <si>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</si>
  <si>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</si>
  <si>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</si>
  <si>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</si>
  <si>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</si>
  <si>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</si>
  <si>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</si>
  <si>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</si>
  <si>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</si>
  <si>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</si>
  <si>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</si>
  <si>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</si>
  <si>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</si>
  <si>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</si>
  <si>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</si>
  <si>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</si>
  <si>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</si>
  <si>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</si>
  <si>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</si>
  <si>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</si>
  <si>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</si>
  <si>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</si>
  <si>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</si>
  <si>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</si>
  <si>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</si>
  <si>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</si>
  <si>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</si>
  <si>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</si>
  <si>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</si>
  <si>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</si>
  <si>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</si>
  <si>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</si>
  <si>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</si>
  <si>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</si>
  <si>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</si>
  <si>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</si>
  <si>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</si>
  <si>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</si>
  <si>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</si>
  <si>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</si>
  <si>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</si>
  <si>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</si>
  <si>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</si>
  <si>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</si>
  <si>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</si>
  <si>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</si>
  <si>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</si>
  <si>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</si>
  <si>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</si>
  <si>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</si>
  <si>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</si>
  <si>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</si>
  <si>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</si>
  <si>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</si>
  <si>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</si>
  <si>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</si>
  <si>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</si>
  <si>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</si>
  <si>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</si>
  <si>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</si>
  <si>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</si>
  <si>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</si>
  <si>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</si>
  <si>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</si>
  <si>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</si>
  <si>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</si>
  <si>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</si>
  <si>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</si>
  <si>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</si>
  <si>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</si>
  <si>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</si>
  <si>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</si>
  <si>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</si>
  <si>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</si>
  <si>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</si>
  <si>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</si>
  <si>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</si>
  <si>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</si>
  <si>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</si>
  <si>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</si>
  <si>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</si>
  <si>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</si>
  <si>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</si>
  <si>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</si>
  <si>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</si>
  <si>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</si>
  <si>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</si>
  <si>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</si>
  <si>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</si>
  <si>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</si>
  <si>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</si>
  <si>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</si>
  <si>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</si>
  <si>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</si>
  <si>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</si>
  <si>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</si>
  <si>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</si>
  <si>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</si>
  <si>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</si>
  <si>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</si>
  <si>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</si>
  <si>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</si>
  <si>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</si>
  <si>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</si>
  <si>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</si>
  <si>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</si>
  <si>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</si>
  <si>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</si>
  <si>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</si>
  <si>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</si>
  <si>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</si>
  <si>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</si>
  <si>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</si>
  <si>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</si>
  <si>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</si>
  <si>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</si>
  <si>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</si>
  <si>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</si>
  <si>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</si>
  <si>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</si>
  <si>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</si>
  <si>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</si>
  <si>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</si>
  <si>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</si>
  <si>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</si>
  <si>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</si>
  <si>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</si>
  <si>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</si>
  <si>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</si>
  <si>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</si>
  <si>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</si>
  <si>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</si>
  <si>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</si>
  <si>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</si>
  <si>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</si>
  <si>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</si>
  <si>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</si>
  <si>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</si>
  <si>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</si>
  <si>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</si>
  <si>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</si>
  <si>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</si>
  <si>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</si>
  <si>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</si>
  <si>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</si>
  <si>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</si>
  <si>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</si>
  <si>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</si>
  <si>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</si>
  <si>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</si>
  <si>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</si>
  <si>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</si>
  <si>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</si>
  <si>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</si>
  <si>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</si>
  <si>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</si>
  <si>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</si>
  <si>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</si>
  <si>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</si>
  <si>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</si>
  <si>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</si>
  <si>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</si>
  <si>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</si>
  <si>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</si>
  <si>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</si>
  <si>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</si>
  <si>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</si>
  <si>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</si>
  <si>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</si>
  <si>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</si>
  <si>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</si>
  <si>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</si>
  <si>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</si>
  <si>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</si>
  <si>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</si>
  <si>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</si>
  <si>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</si>
  <si>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</si>
  <si>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</si>
  <si>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</si>
  <si>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</si>
  <si>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</si>
  <si>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</si>
  <si>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</si>
  <si>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</si>
  <si>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</si>
  <si>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</si>
  <si>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</si>
  <si>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</si>
  <si>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</si>
  <si>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</si>
  <si>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</si>
  <si>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</si>
  <si>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</si>
  <si>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</si>
  <si>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</si>
  <si>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</si>
  <si>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</si>
  <si>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</si>
  <si>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</si>
  <si>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</si>
  <si>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</si>
  <si>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</si>
  <si>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</si>
  <si>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</si>
  <si>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</si>
  <si>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</si>
  <si>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</si>
  <si>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</si>
  <si>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</si>
  <si>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</si>
  <si>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</si>
  <si>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</si>
  <si>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</si>
  <si>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</si>
  <si>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</si>
  <si>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</si>
  <si>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</si>
  <si>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</si>
  <si>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</si>
  <si>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</si>
  <si>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</si>
  <si>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</si>
  <si>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</si>
  <si>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</si>
  <si>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</si>
  <si>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</si>
  <si>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</si>
  <si>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</si>
  <si>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</si>
  <si>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</si>
  <si>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</si>
  <si>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</si>
  <si>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</si>
  <si>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</si>
  <si>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</si>
  <si>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</si>
  <si>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</si>
  <si>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</si>
  <si>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</si>
  <si>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</si>
  <si>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</si>
  <si>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</si>
  <si>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</si>
  <si>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</si>
  <si>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</si>
  <si>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</si>
  <si>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</si>
  <si>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</si>
  <si>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</si>
  <si>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</si>
  <si>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</si>
  <si>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</si>
  <si>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</si>
  <si>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</si>
  <si>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</si>
  <si>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</si>
  <si>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</si>
  <si>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</si>
  <si>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</si>
  <si>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</si>
  <si>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</si>
  <si>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</si>
  <si>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</si>
  <si>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</si>
  <si>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</si>
  <si>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</si>
  <si>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</si>
  <si>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</si>
  <si>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</si>
  <si>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</si>
  <si>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</si>
  <si>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</si>
  <si>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</si>
  <si>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</si>
  <si>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</si>
  <si>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</si>
  <si>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</si>
  <si>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</si>
  <si>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</si>
  <si>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</si>
  <si>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</si>
  <si>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</si>
  <si>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</si>
  <si>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</si>
  <si>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</si>
  <si>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</si>
  <si>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</si>
  <si>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</si>
  <si>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</si>
  <si>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</si>
  <si>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</si>
  <si>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</si>
  <si>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</si>
  <si>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</si>
  <si>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</si>
  <si>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</si>
  <si>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</si>
  <si>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</si>
  <si>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</si>
  <si>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</si>
  <si>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</si>
  <si>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</si>
  <si>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</si>
  <si>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</si>
  <si>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</si>
  <si>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</si>
  <si>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</si>
  <si>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</si>
  <si>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</si>
  <si>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</si>
  <si>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</si>
  <si>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</si>
  <si>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</si>
  <si>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</si>
  <si>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</si>
  <si>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</si>
  <si>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</si>
  <si>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</si>
  <si>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</si>
  <si>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</si>
  <si>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</si>
  <si>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</si>
  <si>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</si>
  <si>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</si>
  <si>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</si>
  <si>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</si>
  <si>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</si>
  <si>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</si>
  <si>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</si>
  <si>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</si>
  <si>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</si>
  <si>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</si>
  <si>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</si>
  <si>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</si>
  <si>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</si>
  <si>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</si>
  <si>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</si>
  <si>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</si>
  <si>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</si>
  <si>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</si>
  <si>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</si>
  <si>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</si>
  <si>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</si>
  <si>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</si>
  <si>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</si>
  <si>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</si>
  <si>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</si>
  <si>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</si>
  <si>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</si>
  <si>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</si>
  <si>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</si>
  <si>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</si>
  <si>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</si>
  <si>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</si>
  <si>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</si>
  <si>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</si>
  <si>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</si>
  <si>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</si>
  <si>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</si>
  <si>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</si>
  <si>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</si>
  <si>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</si>
  <si>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</si>
  <si>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</si>
  <si>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</si>
  <si>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</si>
  <si>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</si>
  <si>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</si>
  <si>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</si>
  <si>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</si>
  <si>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</si>
  <si>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</si>
  <si>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</si>
  <si>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</si>
  <si>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</si>
  <si>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</si>
  <si>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</si>
  <si>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</si>
  <si>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</si>
  <si>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</si>
  <si>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</si>
  <si>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</si>
  <si>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</si>
  <si>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</si>
  <si>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</si>
  <si>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</si>
  <si>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</si>
  <si>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</si>
  <si>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</si>
  <si>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</si>
  <si>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</si>
  <si>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</si>
  <si>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</si>
  <si>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</si>
  <si>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</si>
  <si>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</si>
  <si>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</si>
  <si>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</si>
  <si>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</si>
  <si>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</si>
  <si>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</si>
  <si>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</si>
  <si>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</si>
  <si>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</si>
  <si>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</si>
  <si>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</si>
  <si>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</si>
  <si>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</si>
  <si>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</si>
  <si>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</si>
  <si>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</si>
  <si>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</si>
  <si>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</si>
  <si>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</si>
  <si>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</si>
  <si>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</si>
  <si>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</si>
  <si>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</si>
  <si>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</si>
  <si>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</si>
  <si>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</si>
  <si>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</si>
  <si>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</si>
  <si>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</si>
  <si>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</si>
  <si>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</si>
  <si>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</si>
  <si>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</si>
  <si>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</si>
  <si>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</si>
  <si>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</si>
  <si>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</si>
  <si>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</si>
  <si>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</si>
  <si>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</si>
  <si>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</si>
  <si>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</si>
  <si>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</si>
  <si>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</si>
  <si>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</si>
  <si>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</si>
  <si>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</si>
  <si>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</si>
  <si>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</si>
  <si>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</si>
  <si>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</si>
  <si>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</si>
  <si>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</si>
  <si>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</si>
  <si>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</si>
  <si>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</si>
  <si>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</si>
  <si>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</si>
  <si>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</si>
  <si>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</si>
  <si>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</si>
  <si>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</si>
  <si>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</si>
  <si>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</si>
  <si>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</si>
  <si>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</si>
  <si>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</si>
  <si>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</si>
  <si>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</si>
  <si>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</si>
  <si>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</si>
  <si>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</si>
  <si>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</si>
  <si>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</si>
  <si>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</si>
  <si>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</si>
  <si>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</si>
  <si>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</si>
  <si>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</si>
  <si>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</si>
  <si>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</si>
  <si>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</si>
  <si>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</si>
  <si>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</si>
  <si>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</si>
  <si>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</si>
  <si>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</si>
  <si>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</si>
  <si>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</si>
  <si>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</si>
  <si>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</si>
  <si>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</si>
  <si>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</si>
  <si>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</si>
  <si>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</si>
  <si>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</si>
  <si>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</si>
  <si>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</si>
  <si>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</si>
  <si>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</si>
  <si>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</si>
  <si>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</si>
  <si>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</si>
  <si>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</si>
  <si>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</si>
  <si>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</si>
  <si>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</si>
  <si>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</si>
  <si>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</si>
  <si>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</si>
  <si>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</si>
  <si>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</si>
  <si>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</si>
  <si>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</si>
  <si>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</si>
  <si>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</si>
  <si>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</si>
  <si>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</si>
  <si>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</si>
  <si>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</si>
  <si>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</si>
  <si>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</si>
  <si>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</si>
  <si>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</si>
  <si>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</si>
  <si>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</si>
  <si>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</si>
  <si>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</si>
  <si>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</si>
  <si>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</si>
  <si>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</si>
  <si>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</si>
  <si>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</si>
  <si>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</si>
  <si>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</si>
  <si>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</si>
  <si>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</si>
  <si>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</si>
  <si>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</si>
  <si>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</si>
  <si>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</si>
  <si>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</si>
  <si>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</si>
  <si>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</si>
  <si>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</si>
  <si>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</si>
  <si>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</si>
  <si>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</si>
  <si>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</si>
  <si>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</si>
  <si>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</si>
  <si>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</si>
  <si>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</si>
  <si>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</si>
  <si>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</si>
  <si>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</si>
  <si>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</si>
  <si>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</si>
  <si>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</si>
  <si>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</si>
  <si>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</si>
  <si>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</si>
  <si>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</si>
  <si>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</si>
  <si>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</si>
  <si>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</si>
  <si>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</si>
  <si>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</si>
  <si>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</si>
  <si>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</si>
  <si>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</si>
  <si>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</si>
  <si>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</si>
  <si>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</si>
  <si>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</si>
  <si>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</si>
  <si>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</si>
  <si>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</si>
  <si>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</si>
  <si>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</si>
  <si>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</si>
  <si>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</si>
  <si>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</si>
  <si>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</si>
  <si>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</si>
  <si>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</si>
  <si>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</si>
  <si>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</si>
  <si>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</si>
  <si>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</si>
  <si>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</si>
  <si>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</si>
  <si>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</si>
  <si>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</si>
  <si>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</si>
  <si>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</si>
  <si>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</si>
  <si>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</si>
  <si>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</si>
  <si>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</si>
  <si>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</si>
  <si>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</si>
  <si>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</si>
  <si>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</si>
  <si>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</si>
  <si>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</si>
  <si>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</si>
  <si>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</si>
  <si>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</si>
  <si>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</si>
  <si>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</si>
  <si>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</si>
  <si>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</si>
  <si>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</si>
  <si>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</si>
  <si>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</si>
  <si>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</si>
  <si>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</si>
  <si>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</si>
  <si>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</si>
  <si>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</si>
  <si>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</si>
  <si>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</si>
  <si>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</si>
  <si>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</si>
  <si>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</si>
  <si>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</si>
  <si>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</si>
  <si>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</si>
  <si>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</si>
  <si>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</si>
  <si>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</si>
  <si>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</si>
  <si>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</si>
  <si>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</si>
  <si>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</si>
  <si>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</si>
  <si>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</si>
  <si>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</si>
  <si>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</si>
  <si>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</si>
  <si>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</si>
  <si>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</si>
  <si>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</si>
  <si>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</si>
  <si>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</si>
  <si>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</si>
  <si>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</si>
  <si>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</si>
  <si>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</si>
  <si>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</si>
  <si>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</si>
  <si>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</si>
  <si>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</si>
  <si>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</si>
  <si>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</si>
  <si>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</si>
  <si>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</si>
  <si>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</si>
  <si>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</si>
  <si>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</si>
  <si>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</si>
  <si>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</si>
  <si>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</si>
  <si>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</si>
  <si>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</si>
  <si>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</si>
  <si>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</si>
  <si>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</si>
  <si>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</si>
  <si>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</si>
  <si>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</si>
  <si>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</si>
  <si>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</si>
  <si>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</si>
  <si>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</si>
  <si>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</si>
  <si>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</si>
  <si>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</si>
  <si>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</si>
  <si>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</si>
  <si>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</si>
  <si>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</si>
  <si>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</si>
  <si>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</si>
  <si>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</si>
  <si>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</si>
  <si>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</si>
  <si>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</si>
  <si>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</si>
  <si>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</si>
  <si>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</si>
  <si>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</si>
  <si>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</si>
  <si>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</si>
  <si>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</si>
  <si>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</si>
  <si>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</si>
  <si>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</si>
  <si>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</si>
  <si>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</si>
  <si>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</si>
  <si>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</si>
  <si>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</si>
  <si>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</si>
  <si>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</si>
  <si>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</si>
  <si>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</si>
  <si>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</si>
  <si>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</si>
  <si>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</si>
  <si>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</si>
  <si>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</si>
  <si>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</si>
  <si>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</si>
  <si>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</si>
  <si>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</si>
  <si>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</si>
  <si>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</si>
  <si>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</si>
  <si>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</si>
  <si>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</si>
  <si>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</si>
  <si>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</si>
  <si>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</si>
  <si>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</si>
  <si>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</si>
  <si>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</si>
  <si>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</si>
  <si>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</si>
  <si>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</si>
  <si>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</si>
  <si>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</si>
  <si>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</si>
  <si>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</si>
  <si>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</si>
  <si>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</si>
  <si>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</si>
  <si>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</si>
  <si>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</si>
  <si>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</si>
  <si>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</si>
  <si>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</si>
  <si>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</si>
  <si>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</si>
  <si>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</si>
  <si>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</si>
  <si>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</si>
  <si>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</si>
  <si>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</si>
  <si>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</si>
  <si>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</si>
  <si>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</si>
  <si>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</si>
  <si>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</si>
  <si>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</si>
  <si>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</si>
  <si>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</si>
  <si>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</si>
  <si>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</si>
  <si>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</si>
  <si>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</si>
  <si>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</si>
  <si>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</si>
  <si>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</si>
  <si>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</si>
  <si>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</si>
  <si>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</si>
  <si>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</si>
  <si>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</si>
  <si>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</si>
  <si>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</si>
  <si>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</si>
  <si>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</si>
  <si>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</si>
  <si>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</si>
  <si>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</si>
  <si>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</si>
  <si>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</si>
  <si>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</si>
  <si>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</si>
  <si>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</si>
  <si>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</si>
  <si>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</si>
  <si>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</si>
  <si>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</si>
  <si>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</si>
  <si>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</si>
  <si>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</si>
  <si>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</si>
  <si>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</si>
  <si>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</si>
  <si>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</si>
  <si>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</si>
  <si>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</si>
  <si>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</si>
  <si>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</si>
  <si>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</si>
  <si>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</si>
  <si>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</si>
  <si>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</si>
  <si>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</si>
  <si>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</si>
  <si>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</si>
  <si>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</si>
  <si>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</si>
  <si>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</si>
  <si>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</si>
  <si>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</si>
  <si>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</si>
  <si>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</si>
  <si>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</si>
  <si>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</si>
  <si>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</si>
  <si>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</si>
  <si>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</si>
  <si>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</si>
  <si>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</si>
  <si>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</si>
  <si>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</si>
  <si>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</si>
  <si>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</si>
  <si>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</si>
  <si>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</si>
  <si>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</si>
  <si>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</si>
  <si>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</si>
  <si>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</si>
  <si>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</si>
  <si>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</si>
  <si>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</si>
  <si>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</si>
  <si>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</si>
  <si>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</si>
  <si>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</si>
  <si>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</si>
  <si>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</si>
  <si>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</si>
  <si>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</si>
  <si>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</si>
  <si>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</si>
  <si>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</si>
  <si>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</si>
  <si>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</si>
  <si>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</si>
  <si>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</si>
  <si>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</si>
  <si>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</si>
  <si>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</si>
  <si>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</si>
  <si>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</si>
  <si>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</si>
  <si>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</si>
  <si>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</si>
  <si>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</si>
  <si>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</si>
  <si>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</si>
  <si>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</si>
  <si>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</si>
  <si>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</si>
  <si>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</si>
  <si>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</si>
  <si>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</si>
  <si>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</si>
  <si>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</si>
  <si>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</si>
  <si>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</si>
  <si>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</si>
  <si>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</si>
  <si>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</si>
  <si>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</si>
  <si>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</si>
  <si>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</si>
  <si>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</si>
  <si>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</si>
  <si>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</si>
  <si>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</si>
  <si>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</si>
  <si>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</si>
  <si>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</si>
  <si>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</si>
  <si>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</si>
  <si>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</si>
  <si>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</si>
  <si>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</si>
  <si>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</si>
  <si>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</si>
  <si>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</si>
  <si>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</si>
  <si>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</si>
  <si>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</si>
  <si>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</si>
  <si>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</si>
  <si>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</si>
  <si>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</si>
  <si>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</si>
  <si>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</si>
  <si>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</si>
  <si>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</si>
  <si>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</si>
  <si>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</si>
  <si>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</si>
  <si>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</si>
  <si>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</si>
  <si>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</si>
  <si>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</si>
  <si>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</si>
  <si>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</si>
  <si>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</si>
  <si>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</si>
  <si>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</si>
  <si>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</si>
  <si>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</si>
  <si>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</si>
  <si>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</si>
  <si>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</si>
  <si>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</si>
  <si>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</si>
  <si>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</si>
  <si>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</si>
  <si>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</si>
  <si>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</si>
  <si>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</si>
  <si>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</si>
  <si>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</si>
  <si>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</si>
  <si>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</si>
  <si>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</si>
  <si>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</si>
  <si>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</si>
  <si>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</si>
  <si>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</si>
  <si>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</si>
  <si>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</si>
  <si>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</si>
  <si>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</si>
  <si>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</si>
  <si>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</si>
  <si>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</si>
  <si>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</si>
  <si>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</si>
  <si>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</si>
  <si>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</si>
  <si>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</si>
  <si>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</si>
  <si>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</si>
  <si>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</si>
  <si>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</si>
  <si>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</si>
  <si>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</si>
  <si>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</si>
  <si>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</si>
  <si>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</si>
  <si>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</si>
  <si>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</si>
  <si>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</si>
  <si>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</si>
  <si>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</si>
  <si>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</si>
  <si>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</si>
  <si>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</si>
  <si>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</si>
  <si>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</si>
  <si>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</si>
  <si>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</si>
  <si>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</si>
  <si>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</si>
  <si>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</si>
  <si>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</si>
  <si>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</si>
  <si>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</si>
  <si>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</si>
  <si>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</si>
  <si>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</si>
  <si>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</si>
  <si>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</si>
  <si>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</si>
  <si>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</si>
  <si>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</si>
  <si>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</si>
  <si>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</si>
  <si>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</si>
  <si>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</si>
  <si>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</si>
  <si>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</si>
  <si>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</si>
  <si>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</si>
  <si>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</si>
  <si>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</si>
  <si>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</si>
  <si>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</si>
  <si>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</si>
  <si>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</si>
  <si>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</si>
  <si>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</si>
  <si>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</si>
  <si>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</si>
  <si>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</si>
  <si>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</si>
  <si>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</si>
  <si>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</si>
  <si>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</si>
  <si>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</si>
  <si>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</si>
  <si>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</si>
  <si>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</si>
  <si>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</si>
  <si>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</si>
  <si>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</si>
  <si>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</si>
  <si>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</si>
  <si>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</si>
  <si>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</si>
  <si>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</si>
  <si>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</si>
  <si>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</si>
  <si>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</si>
  <si>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</si>
  <si>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</si>
  <si>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</si>
  <si>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</si>
  <si>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</si>
  <si>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</si>
  <si>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</si>
  <si>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</si>
  <si>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</si>
  <si>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</si>
  <si>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</si>
  <si>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</si>
  <si>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</si>
  <si>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</si>
  <si>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</si>
  <si>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</si>
  <si>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</si>
  <si>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</si>
  <si>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</si>
  <si>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</si>
  <si>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</si>
  <si>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</si>
  <si>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</si>
  <si>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</si>
  <si>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</si>
  <si>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</si>
  <si>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</si>
  <si>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</si>
  <si>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</si>
  <si>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</si>
  <si>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</si>
  <si>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</si>
  <si>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</si>
  <si>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</si>
  <si>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</si>
  <si>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</si>
  <si>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</si>
  <si>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</si>
  <si>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</si>
  <si>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</si>
  <si>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</si>
  <si>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</si>
  <si>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</si>
  <si>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</si>
  <si>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</si>
  <si>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</si>
  <si>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</si>
  <si>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</si>
  <si>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</si>
  <si>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</si>
  <si>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</si>
  <si>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</si>
  <si>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</si>
  <si>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</si>
  <si>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</si>
  <si>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</si>
  <si>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</si>
  <si>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</si>
  <si>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</si>
  <si>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</si>
  <si>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</si>
  <si>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</si>
  <si>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</si>
  <si>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</si>
  <si>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</si>
  <si>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</si>
  <si>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</si>
  <si>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</si>
  <si>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</si>
  <si>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</si>
  <si>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</si>
  <si>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</si>
  <si>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</si>
  <si>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</si>
  <si>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</si>
  <si>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</si>
  <si>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</si>
  <si>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</si>
  <si>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</si>
  <si>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</si>
  <si>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</si>
  <si>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</si>
  <si>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</si>
  <si>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</si>
  <si>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</si>
  <si>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</si>
  <si>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</si>
  <si>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</si>
  <si>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</si>
  <si>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</si>
  <si>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</si>
  <si>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</si>
  <si>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</si>
  <si>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</si>
  <si>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</si>
  <si>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</si>
  <si>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</si>
  <si>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</si>
  <si>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</si>
  <si>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</si>
  <si>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</si>
  <si>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</si>
  <si>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</si>
  <si>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</si>
  <si>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</si>
  <si>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</si>
  <si>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</si>
  <si>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</si>
  <si>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</si>
  <si>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</si>
  <si>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</si>
  <si>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</si>
  <si>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</si>
  <si>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</si>
  <si>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</si>
  <si>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</si>
  <si>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</si>
  <si>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</si>
  <si>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</si>
  <si>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</si>
  <si>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</si>
  <si>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</si>
  <si>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</si>
  <si>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</si>
  <si>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</si>
  <si>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</si>
  <si>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</si>
  <si>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</si>
  <si>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</si>
  <si>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</si>
  <si>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</si>
  <si>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</si>
  <si>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</si>
  <si>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</si>
  <si>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</si>
  <si>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</si>
  <si>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</si>
  <si>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</si>
  <si>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</si>
  <si>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</si>
  <si>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</si>
  <si>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</si>
  <si>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</si>
  <si>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</si>
  <si>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</si>
  <si>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</si>
  <si>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</si>
  <si>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</si>
  <si>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</si>
  <si>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</si>
  <si>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</si>
  <si>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</si>
  <si>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</si>
  <si>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</si>
  <si>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</si>
  <si>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</si>
  <si>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</si>
  <si>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</si>
  <si>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</si>
  <si>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</si>
  <si>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</si>
  <si>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</si>
  <si>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</si>
  <si>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</si>
  <si>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</si>
  <si>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</si>
  <si>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</si>
  <si>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</si>
  <si>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</si>
  <si>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</si>
  <si>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</si>
  <si>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</si>
  <si>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</si>
  <si>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</si>
  <si>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</si>
  <si>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</si>
  <si>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</si>
  <si>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</si>
  <si>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</si>
  <si>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</si>
  <si>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</si>
  <si>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</si>
  <si>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</si>
  <si>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</si>
  <si>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</si>
  <si>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</si>
  <si>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</si>
  <si>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</si>
  <si>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</si>
  <si>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</si>
  <si>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</si>
  <si>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</si>
  <si>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</si>
  <si>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</si>
  <si>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</si>
  <si>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</si>
  <si>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</si>
  <si>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</si>
  <si>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</si>
  <si>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</si>
  <si>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</si>
  <si>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</si>
  <si>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</si>
  <si>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</si>
  <si>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</si>
  <si>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</si>
  <si>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</si>
  <si>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</si>
  <si>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</si>
  <si>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</si>
  <si>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</si>
  <si>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</si>
  <si>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</si>
  <si>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</si>
  <si>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</si>
  <si>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</si>
  <si>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</si>
  <si>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</si>
  <si>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</si>
  <si>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</si>
  <si>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</si>
  <si>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</si>
  <si>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</si>
  <si>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</si>
  <si>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</si>
  <si>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</si>
  <si>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</si>
  <si>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</si>
  <si>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</si>
  <si>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</si>
  <si>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</si>
  <si>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</si>
  <si>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</si>
  <si>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</si>
  <si>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</si>
  <si>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</si>
  <si>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</si>
  <si>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</si>
  <si>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</si>
  <si>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</si>
  <si>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</si>
  <si>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</si>
  <si>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</si>
  <si>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</si>
  <si>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</si>
  <si>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</si>
  <si>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</si>
  <si>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</si>
  <si>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</si>
  <si>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</si>
  <si>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</si>
  <si>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</si>
  <si>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</si>
  <si>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</si>
  <si>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</si>
  <si>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</si>
  <si>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</si>
  <si>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</si>
  <si>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</si>
  <si>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</si>
  <si>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</si>
  <si>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</si>
  <si>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</si>
  <si>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</si>
  <si>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</si>
  <si>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</si>
  <si>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</si>
  <si>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</si>
  <si>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</si>
  <si>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</si>
  <si>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</si>
  <si>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</si>
  <si>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</si>
  <si>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</si>
  <si>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</si>
  <si>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</si>
  <si>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</si>
  <si>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</si>
  <si>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</si>
  <si>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</si>
  <si>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</si>
  <si>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</si>
  <si>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</si>
  <si>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</si>
  <si>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</si>
  <si>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</si>
  <si>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</si>
  <si>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</si>
  <si>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</si>
  <si>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</si>
  <si>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</si>
  <si>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</si>
  <si>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</si>
  <si>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</si>
  <si>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</si>
  <si>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</si>
  <si>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</si>
  <si>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</si>
  <si>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</si>
  <si>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</si>
  <si>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</si>
  <si>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</si>
  <si>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</si>
  <si>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</si>
  <si>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</si>
  <si>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</si>
  <si>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</si>
  <si>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</si>
  <si>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</si>
  <si>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</si>
  <si>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</si>
  <si>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</si>
  <si>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</si>
  <si>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</si>
  <si>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</si>
  <si>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</si>
  <si>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</si>
  <si>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</si>
  <si>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</si>
  <si>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</si>
  <si>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</si>
  <si>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</si>
  <si>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</si>
  <si>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</si>
  <si>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</si>
  <si>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</si>
  <si>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</si>
  <si>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</si>
  <si>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</si>
  <si>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</si>
  <si>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</si>
  <si>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</si>
  <si>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</si>
  <si>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</si>
  <si>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</si>
  <si>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</si>
  <si>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</si>
  <si>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</si>
  <si>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</si>
  <si>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</si>
  <si>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</si>
  <si>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</si>
  <si>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</si>
  <si>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</si>
  <si>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</si>
  <si>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</si>
  <si>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</si>
  <si>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</si>
  <si>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</si>
  <si>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</si>
  <si>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</si>
  <si>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</si>
  <si>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</si>
  <si>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</si>
  <si>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</si>
  <si>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</si>
  <si>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</si>
  <si>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</si>
  <si>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</si>
  <si>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</si>
  <si>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</si>
  <si>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</si>
  <si>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</si>
  <si>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</si>
  <si>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</si>
  <si>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</si>
  <si>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</si>
  <si>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</si>
  <si>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</si>
  <si>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</si>
  <si>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</si>
  <si>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</si>
  <si>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</si>
  <si>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</si>
  <si>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</si>
  <si>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</si>
  <si>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</si>
  <si>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</si>
  <si>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</si>
  <si>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</si>
  <si>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</si>
  <si>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</si>
  <si>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</si>
  <si>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</si>
  <si>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</si>
  <si>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</si>
  <si>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</si>
  <si>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</si>
  <si>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</si>
  <si>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</si>
  <si>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</si>
  <si>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</si>
  <si>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</si>
  <si>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</si>
  <si>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</si>
  <si>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</si>
  <si>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</si>
  <si>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</si>
  <si>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</si>
  <si>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</si>
  <si>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</si>
  <si>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</si>
  <si>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</si>
  <si>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</si>
  <si>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</si>
  <si>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</si>
  <si>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</si>
  <si>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</si>
  <si>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</si>
  <si>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</si>
  <si>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</si>
  <si>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</si>
  <si>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</si>
  <si>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</si>
  <si>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</si>
  <si>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</si>
  <si>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</si>
  <si>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</si>
  <si>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</si>
  <si>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</si>
  <si>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</si>
  <si>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</si>
  <si>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</si>
  <si>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</si>
  <si>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</si>
  <si>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</si>
  <si>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</si>
  <si>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</si>
  <si>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</si>
  <si>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</si>
  <si>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</si>
  <si>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</si>
  <si>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</si>
  <si>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</si>
  <si>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</si>
  <si>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</si>
  <si>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</si>
  <si>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</si>
  <si>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</si>
  <si>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</si>
  <si>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</si>
  <si>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</si>
  <si>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</si>
  <si>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</si>
  <si>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</si>
  <si>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</si>
  <si>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</si>
  <si>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</si>
  <si>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</si>
  <si>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</si>
  <si>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</si>
  <si>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</si>
  <si>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</si>
  <si>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</si>
  <si>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</si>
  <si>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</si>
  <si>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</si>
  <si>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</si>
  <si>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</si>
  <si>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</si>
  <si>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</si>
  <si>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</si>
  <si>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</si>
  <si>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</si>
  <si>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</si>
  <si>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</si>
  <si>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</si>
  <si>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</si>
  <si>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</si>
  <si>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</si>
  <si>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</si>
  <si>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</si>
  <si>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</si>
  <si>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</si>
  <si>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</si>
  <si>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</si>
  <si>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</si>
  <si>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</si>
  <si>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</si>
  <si>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</si>
  <si>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</si>
  <si>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</si>
  <si>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</si>
  <si>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</si>
  <si>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</si>
  <si>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</si>
  <si>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</si>
  <si>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</si>
  <si>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</si>
  <si>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</si>
  <si>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</si>
  <si>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</si>
  <si>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</si>
  <si>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</si>
  <si>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</si>
  <si>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</si>
  <si>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</si>
  <si>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</si>
  <si>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</si>
  <si>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</si>
  <si>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</si>
  <si>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</si>
  <si>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</si>
  <si>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</si>
  <si>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</si>
  <si>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</si>
  <si>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</si>
  <si>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</si>
  <si>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</si>
  <si>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</si>
  <si>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</si>
  <si>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</si>
  <si>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</si>
  <si>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</si>
  <si>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</si>
  <si>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</si>
  <si>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</si>
  <si>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</si>
  <si>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</si>
  <si>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</si>
  <si>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</si>
  <si>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</si>
  <si>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</si>
  <si>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</si>
  <si>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</si>
  <si>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</si>
  <si>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</si>
  <si>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</si>
  <si>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</si>
  <si>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</si>
  <si>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</si>
  <si>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</si>
  <si>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</si>
  <si>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</si>
  <si>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</si>
  <si>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</si>
  <si>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</si>
  <si>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</si>
  <si>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</si>
  <si>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</si>
  <si>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</si>
  <si>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</si>
  <si>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</si>
  <si>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</si>
  <si>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</si>
  <si>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</si>
  <si>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</si>
  <si>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</si>
  <si>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</si>
  <si>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</si>
  <si>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</si>
  <si>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</si>
  <si>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</si>
  <si>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</si>
  <si>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</si>
  <si>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</si>
  <si>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</si>
  <si>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</si>
  <si>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</si>
  <si>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</si>
  <si>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</si>
  <si>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</si>
  <si>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</si>
  <si>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</si>
  <si>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</si>
  <si>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</si>
  <si>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</si>
  <si>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</si>
  <si>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</si>
  <si>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</si>
  <si>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</si>
  <si>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</si>
  <si>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</si>
  <si>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</si>
  <si>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</si>
  <si>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</si>
  <si>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</si>
  <si>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</si>
  <si>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</si>
  <si>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</si>
  <si>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</si>
  <si>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</si>
  <si>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</si>
  <si>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</si>
  <si>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</si>
  <si>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</si>
  <si>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</si>
  <si>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</si>
  <si>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</si>
  <si>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</si>
  <si>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</si>
  <si>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</si>
  <si>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</si>
  <si>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</si>
  <si>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</si>
  <si>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</si>
  <si>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</si>
  <si>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</si>
  <si>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</si>
  <si>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</si>
  <si>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</si>
  <si>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</si>
  <si>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</si>
  <si>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</si>
  <si>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</si>
  <si>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</si>
  <si>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</si>
  <si>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</si>
  <si>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</si>
  <si>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</si>
  <si>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</si>
  <si>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</si>
  <si>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</si>
  <si>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</si>
  <si>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</si>
  <si>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</si>
  <si>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</si>
  <si>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</si>
  <si>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</si>
  <si>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</si>
  <si>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</si>
  <si>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</si>
  <si>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</si>
  <si>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</si>
  <si>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</si>
  <si>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</si>
  <si>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</si>
  <si>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</si>
  <si>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</si>
  <si>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</si>
  <si>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</si>
  <si>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</si>
  <si>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</si>
  <si>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</si>
  <si>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</si>
  <si>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</si>
  <si>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</si>
  <si>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</si>
  <si>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</si>
  <si>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</si>
  <si>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</si>
  <si>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</si>
  <si>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</si>
  <si>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</si>
  <si>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</si>
  <si>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</si>
  <si>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</si>
  <si>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</si>
  <si>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</si>
  <si>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</si>
  <si>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</si>
  <si>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</si>
  <si>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</si>
  <si>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</si>
  <si>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</si>
  <si>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</si>
  <si>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</si>
  <si>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</si>
  <si>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</si>
  <si>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</si>
  <si>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</si>
  <si>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</si>
  <si>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</si>
  <si>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</si>
  <si>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</si>
  <si>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</si>
  <si>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</si>
  <si>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</si>
  <si>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</si>
  <si>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</si>
  <si>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</si>
  <si>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</si>
  <si>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</si>
  <si>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</si>
  <si>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</si>
  <si>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</si>
  <si>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</si>
  <si>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</si>
  <si>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</si>
  <si>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</si>
  <si>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</si>
  <si>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</si>
  <si>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</si>
  <si>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</si>
  <si>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</si>
  <si>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</si>
  <si>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</si>
  <si>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</si>
  <si>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</si>
  <si>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</si>
  <si>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</si>
  <si>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</si>
  <si>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</si>
  <si>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</si>
  <si>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</si>
  <si>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</si>
  <si>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</si>
  <si>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</si>
  <si>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</si>
  <si>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</si>
  <si>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</si>
  <si>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</si>
  <si>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</si>
  <si>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</si>
  <si>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</si>
  <si>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</si>
  <si>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</si>
  <si>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</si>
  <si>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</si>
  <si>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</si>
  <si>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</si>
  <si>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</si>
  <si>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</si>
  <si>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</si>
  <si>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</si>
  <si>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</si>
  <si>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</si>
  <si>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</si>
  <si>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</si>
  <si>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</si>
  <si>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</si>
  <si>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</si>
  <si>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</si>
  <si>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</si>
  <si>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</si>
  <si>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</si>
  <si>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</si>
  <si>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</si>
  <si>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</si>
  <si>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</si>
  <si>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</si>
  <si>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</si>
  <si>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</si>
  <si>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</si>
  <si>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</si>
  <si>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</si>
  <si>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</si>
  <si>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</si>
  <si>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</si>
  <si>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</si>
  <si>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</si>
  <si>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</si>
  <si>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</si>
  <si>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</si>
  <si>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</si>
  <si>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</si>
  <si>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</si>
  <si>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</si>
  <si>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</si>
  <si>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</si>
  <si>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</si>
  <si>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</si>
  <si>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</si>
  <si>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</si>
  <si>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</si>
  <si>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</si>
  <si>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</si>
  <si>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</si>
  <si>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</si>
  <si>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</si>
  <si>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</si>
  <si>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</si>
  <si>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</si>
  <si>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</si>
  <si>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</si>
  <si>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</si>
  <si>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</si>
  <si>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</si>
  <si>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</si>
  <si>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</si>
  <si>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</si>
  <si>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</si>
  <si>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</si>
  <si>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</si>
  <si>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</si>
  <si>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</si>
  <si>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</si>
  <si>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</si>
  <si>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</si>
  <si>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</si>
  <si>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</si>
  <si>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</si>
  <si>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</si>
  <si>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</si>
  <si>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</si>
  <si>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</si>
  <si>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</si>
  <si>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</si>
  <si>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</si>
  <si>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</si>
  <si>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</si>
  <si>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</si>
  <si>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</si>
  <si>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</si>
  <si>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</si>
  <si>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</si>
  <si>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</si>
  <si>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</si>
  <si>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</si>
  <si>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</si>
  <si>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</si>
  <si>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</si>
  <si>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</si>
  <si>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</si>
  <si>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</si>
  <si>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</si>
  <si>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</si>
  <si>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</si>
  <si>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</si>
  <si>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</si>
  <si>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</si>
  <si>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</si>
  <si>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</si>
  <si>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</si>
  <si>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</si>
  <si>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</si>
  <si>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</si>
  <si>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</si>
  <si>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</si>
  <si>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</si>
  <si>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</si>
  <si>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</si>
  <si>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</si>
  <si>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</si>
  <si>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</si>
  <si>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</si>
  <si>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</si>
  <si>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</si>
  <si>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</si>
  <si>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</si>
  <si>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</si>
  <si>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</si>
  <si>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</si>
  <si>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</si>
  <si>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</si>
  <si>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</si>
  <si>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</si>
  <si>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</si>
  <si>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</si>
  <si>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</si>
  <si>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</si>
  <si>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</si>
  <si>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</si>
  <si>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</si>
  <si>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</si>
  <si>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</si>
  <si>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</si>
  <si>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</si>
  <si>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</si>
  <si>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</si>
  <si>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</si>
  <si>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</si>
  <si>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</si>
  <si>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</si>
  <si>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</si>
  <si>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</si>
  <si>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</si>
  <si>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</si>
  <si>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</si>
  <si>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</si>
  <si>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</si>
  <si>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</si>
  <si>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</si>
  <si>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</si>
  <si>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</si>
  <si>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</si>
  <si>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</si>
  <si>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</si>
  <si>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</si>
  <si>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</si>
  <si>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</si>
  <si>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</si>
  <si>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</si>
  <si>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</si>
  <si>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</si>
  <si>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</si>
  <si>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</si>
  <si>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</si>
  <si>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</si>
  <si>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</si>
  <si>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</si>
  <si>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</si>
  <si>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</si>
  <si>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</si>
  <si>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</si>
  <si>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</si>
  <si>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</si>
  <si>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</si>
  <si>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</si>
  <si>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</si>
  <si>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</si>
  <si>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</si>
  <si>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</si>
  <si>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</si>
  <si>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</si>
  <si>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</si>
  <si>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</si>
  <si>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</si>
  <si>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</si>
  <si>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</si>
  <si>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</si>
  <si>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</si>
  <si>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</si>
  <si>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</si>
  <si>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</si>
  <si>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</si>
  <si>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</si>
  <si>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</si>
  <si>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</si>
  <si>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</si>
  <si>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</si>
  <si>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</si>
  <si>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</si>
  <si>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</si>
  <si>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</si>
  <si>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</si>
  <si>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</si>
  <si>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</si>
  <si>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</si>
  <si>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</si>
  <si>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</si>
  <si>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</si>
  <si>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</si>
  <si>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</si>
  <si>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</si>
  <si>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</si>
  <si>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</si>
  <si>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</si>
  <si>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</si>
  <si>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</si>
  <si>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</si>
  <si>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</si>
  <si>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</si>
  <si>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</si>
  <si>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</si>
  <si>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</si>
  <si>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</si>
  <si>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</si>
  <si>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</si>
  <si>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</si>
  <si>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</si>
  <si>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</si>
  <si>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</si>
  <si>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</si>
  <si>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</si>
  <si>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</si>
  <si>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</si>
  <si>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</si>
  <si>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</si>
  <si>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</si>
  <si>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</si>
  <si>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</si>
  <si>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</si>
  <si>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</si>
  <si>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</si>
  <si>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</si>
  <si>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</si>
  <si>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</si>
  <si>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</si>
  <si>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</si>
  <si>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</si>
  <si>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</si>
  <si>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</si>
  <si>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</si>
  <si>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</si>
  <si>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</si>
  <si>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</si>
  <si>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</si>
  <si>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</si>
  <si>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</si>
  <si>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</si>
  <si>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</si>
  <si>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</si>
  <si>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</si>
  <si>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</si>
  <si>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</si>
  <si>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</si>
  <si>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</si>
  <si>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</si>
  <si>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</si>
  <si>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</si>
  <si>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</si>
  <si>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</si>
  <si>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</si>
  <si>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</si>
  <si>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</si>
  <si>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</si>
  <si>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</si>
  <si>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</si>
  <si>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</si>
  <si>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</si>
  <si>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</si>
  <si>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</si>
  <si>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</si>
  <si>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</si>
  <si>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</si>
  <si>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</si>
  <si>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</si>
  <si>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</si>
  <si>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</si>
  <si>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</si>
  <si>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</si>
  <si>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</si>
  <si>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</si>
  <si>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</si>
  <si>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</si>
  <si>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</si>
  <si>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</si>
  <si>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</si>
  <si>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</si>
  <si>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</si>
  <si>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</si>
  <si>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</si>
  <si>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</si>
  <si>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</si>
  <si>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</si>
  <si>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</si>
  <si>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</si>
  <si>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</si>
  <si>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</si>
  <si>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</si>
  <si>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</si>
  <si>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</si>
  <si>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</si>
  <si>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</si>
  <si>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</si>
  <si>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</si>
  <si>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</si>
  <si>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</si>
  <si>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</si>
  <si>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</si>
  <si>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</si>
  <si>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</si>
  <si>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</si>
  <si>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</si>
  <si>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</si>
  <si>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</si>
  <si>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</si>
  <si>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</si>
  <si>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</si>
  <si>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</si>
  <si>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</si>
  <si>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</si>
  <si>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</si>
  <si>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</si>
  <si>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</si>
  <si>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</si>
  <si>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</si>
  <si>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</si>
  <si>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</si>
  <si>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</si>
  <si>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</si>
  <si>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</si>
  <si>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</si>
  <si>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</si>
  <si>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</si>
  <si>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</si>
  <si>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</si>
  <si>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</si>
  <si>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</si>
  <si>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</si>
  <si>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</si>
  <si>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</si>
  <si>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</si>
  <si>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</si>
  <si>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</si>
  <si>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</si>
  <si>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</si>
  <si>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</si>
  <si>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</si>
  <si>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</si>
  <si>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</si>
  <si>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</si>
  <si>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</si>
  <si>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</si>
  <si>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</si>
  <si>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</si>
  <si>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</si>
  <si>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</si>
  <si>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</si>
  <si>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</si>
  <si>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</si>
  <si>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</si>
  <si>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</si>
  <si>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</si>
  <si>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</si>
  <si>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</si>
  <si>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</si>
  <si>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</si>
  <si>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</si>
  <si>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</si>
  <si>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</si>
  <si>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</si>
  <si>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</si>
  <si>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</si>
  <si>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</si>
  <si>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</si>
  <si>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</si>
  <si>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</si>
  <si>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</si>
  <si>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</si>
  <si>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</si>
  <si>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</si>
  <si>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</si>
  <si>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</si>
  <si>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</si>
  <si>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</si>
  <si>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</si>
  <si>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</si>
  <si>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</si>
  <si>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</si>
  <si>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</si>
  <si>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</si>
  <si>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</si>
  <si>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</si>
  <si>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</si>
  <si>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</si>
  <si>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</si>
  <si>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</si>
  <si>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</si>
  <si>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</si>
  <si>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</si>
  <si>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</si>
  <si>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</si>
  <si>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</si>
  <si>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</si>
  <si>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</si>
  <si>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</si>
  <si>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</si>
  <si>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</si>
  <si>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</si>
  <si>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</si>
  <si>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</si>
  <si>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</si>
  <si>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</si>
  <si>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</si>
  <si>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</si>
  <si>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</si>
  <si>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</si>
  <si>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</si>
  <si>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</si>
  <si>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</si>
  <si>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</si>
  <si>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</si>
  <si>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</si>
  <si>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</si>
  <si>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</si>
  <si>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</si>
  <si>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</si>
  <si>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</si>
  <si>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</si>
  <si>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</si>
  <si>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</si>
  <si>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</si>
  <si>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</si>
  <si>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</si>
  <si>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</si>
  <si>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</si>
  <si>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</si>
  <si>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</si>
  <si>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</si>
  <si>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</si>
  <si>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</si>
  <si>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</si>
  <si>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</si>
  <si>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</si>
  <si>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</si>
  <si>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</si>
  <si>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</si>
  <si>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</si>
  <si>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</si>
  <si>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</si>
  <si>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</si>
  <si>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</si>
  <si>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</si>
  <si>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</si>
  <si>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</si>
  <si>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</si>
  <si>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</si>
  <si>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</si>
  <si>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</si>
  <si>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</si>
  <si>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</si>
  <si>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</si>
  <si>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</si>
  <si>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</si>
  <si>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</si>
  <si>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</si>
  <si>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</si>
  <si>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</si>
  <si>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</si>
  <si>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</si>
  <si>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</si>
  <si>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</si>
  <si>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</si>
  <si>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</si>
  <si>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</si>
  <si>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</si>
  <si>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</si>
  <si>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</si>
  <si>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</si>
  <si>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</si>
  <si>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</si>
  <si>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</si>
  <si>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</si>
  <si>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</si>
  <si>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</si>
  <si>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</si>
  <si>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</si>
  <si>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</si>
  <si>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</si>
  <si>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</si>
  <si>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</si>
  <si>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</si>
  <si>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</si>
  <si>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</si>
  <si>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</si>
  <si>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</si>
  <si>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</si>
  <si>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</si>
  <si>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</si>
  <si>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</si>
  <si>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</si>
  <si>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</si>
  <si>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</si>
  <si>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</si>
  <si>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</si>
  <si>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</si>
  <si>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</si>
  <si>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</si>
  <si>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</si>
  <si>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</si>
  <si>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</si>
  <si>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</si>
  <si>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</si>
  <si>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</si>
  <si>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</si>
  <si>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</si>
  <si>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</si>
  <si>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</si>
  <si>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</si>
  <si>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</si>
  <si>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</si>
  <si>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</si>
  <si>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</si>
  <si>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</si>
  <si>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</si>
  <si>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</si>
  <si>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</si>
  <si>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</si>
  <si>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</si>
  <si>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</si>
  <si>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</si>
  <si>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</si>
  <si>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</si>
  <si>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</si>
  <si>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</si>
  <si>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</si>
  <si>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</si>
  <si>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</si>
  <si>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</si>
  <si>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</si>
  <si>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</si>
  <si>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</si>
  <si>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</si>
  <si>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</si>
  <si>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</si>
  <si>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</si>
  <si>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</si>
  <si>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</si>
  <si>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</si>
  <si>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</si>
  <si>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</si>
  <si>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</si>
  <si>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</si>
  <si>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</si>
  <si>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</si>
  <si>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</si>
  <si>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</si>
  <si>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</si>
  <si>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</si>
  <si>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</si>
  <si>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</si>
  <si>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</si>
  <si>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</si>
  <si>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</si>
  <si>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</si>
  <si>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</si>
  <si>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</si>
  <si>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</si>
  <si>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</si>
  <si>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</si>
  <si>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</si>
  <si>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</si>
  <si>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</si>
  <si>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</si>
  <si>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</si>
  <si>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</si>
  <si>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</si>
  <si>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</si>
  <si>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</si>
  <si>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</si>
  <si>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</si>
  <si>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</si>
  <si>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</si>
  <si>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</si>
  <si>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</si>
  <si>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</si>
  <si>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</si>
  <si>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</si>
  <si>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</si>
  <si>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</si>
  <si>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</si>
  <si>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</si>
  <si>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</si>
  <si>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</si>
  <si>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</si>
  <si>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</si>
  <si>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</si>
  <si>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</si>
  <si>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</si>
  <si>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</si>
  <si>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</si>
  <si>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</si>
  <si>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</si>
  <si>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</si>
  <si>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</si>
  <si>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</si>
  <si>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</si>
  <si>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</si>
  <si>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</si>
  <si>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</si>
  <si>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</si>
  <si>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</si>
  <si>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</si>
  <si>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</si>
  <si>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</si>
  <si>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</si>
  <si>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</si>
  <si>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</si>
  <si>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</si>
  <si>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</si>
  <si>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</si>
  <si>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</si>
  <si>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</si>
  <si>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</si>
  <si>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</si>
  <si>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</si>
  <si>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</si>
  <si>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</si>
  <si>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</si>
  <si>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</si>
  <si>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</si>
  <si>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</si>
  <si>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</si>
  <si>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</si>
  <si>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</si>
  <si>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</si>
  <si>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</si>
  <si>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</si>
  <si>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</si>
  <si>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</si>
  <si>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</si>
  <si>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</si>
  <si>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</si>
  <si>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</si>
  <si>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</si>
  <si>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</si>
  <si>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</si>
  <si>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</si>
  <si>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</si>
  <si>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</si>
  <si>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</si>
  <si>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</si>
  <si>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</si>
  <si>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</si>
  <si>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</si>
  <si>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</si>
  <si>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</si>
  <si>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</si>
  <si>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</si>
  <si>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</si>
  <si>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</si>
  <si>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</si>
  <si>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</si>
  <si>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</si>
  <si>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</si>
  <si>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</si>
  <si>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</si>
  <si>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</si>
  <si>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</si>
  <si>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</si>
  <si>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</si>
  <si>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</si>
  <si>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</si>
  <si>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</si>
  <si>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</si>
  <si>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</si>
  <si>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</si>
  <si>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</si>
  <si>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</si>
  <si>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</si>
  <si>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</si>
  <si>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</si>
  <si>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</si>
  <si>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</si>
  <si>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</si>
  <si>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</si>
  <si>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</si>
  <si>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</si>
  <si>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</si>
  <si>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</si>
  <si>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</si>
  <si>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</si>
  <si>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</si>
  <si>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</si>
  <si>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</si>
  <si>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</si>
  <si>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</si>
  <si>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</si>
  <si>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</si>
  <si>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</si>
  <si>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</si>
  <si>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</si>
  <si>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</si>
  <si>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</si>
  <si>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</si>
  <si>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</si>
  <si>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</si>
  <si>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</si>
  <si>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</si>
  <si>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</si>
  <si>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</si>
  <si>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</si>
  <si>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</si>
  <si>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</si>
  <si>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</si>
  <si>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</si>
  <si>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</si>
  <si>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</si>
  <si>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</si>
  <si>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</si>
  <si>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</si>
  <si>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</si>
  <si>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</si>
  <si>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</si>
  <si>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</si>
  <si>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</si>
  <si>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</si>
  <si>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</si>
  <si>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</si>
  <si>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</si>
  <si>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</si>
  <si>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</si>
  <si>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</si>
  <si>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</si>
  <si>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</si>
  <si>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</si>
  <si>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</si>
  <si>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</si>
  <si>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</si>
  <si>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</si>
  <si>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</si>
  <si>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</si>
  <si>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</si>
  <si>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</si>
  <si>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</si>
  <si>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</si>
  <si>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</si>
  <si>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</si>
  <si>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</si>
  <si>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</si>
  <si>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</si>
  <si>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</si>
  <si>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</si>
  <si>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</si>
  <si>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</si>
  <si>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</si>
  <si>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</si>
  <si>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</si>
  <si>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</si>
  <si>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</si>
  <si>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</si>
  <si>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</si>
  <si>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</si>
  <si>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</si>
  <si>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</si>
  <si>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</si>
  <si>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</si>
  <si>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</si>
  <si>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</si>
  <si>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</si>
  <si>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</si>
  <si>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</si>
  <si>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</si>
  <si>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</si>
  <si>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</si>
  <si>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</si>
  <si>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</si>
  <si>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</si>
  <si>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</si>
  <si>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</si>
  <si>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</si>
  <si>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</si>
  <si>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</si>
  <si>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</si>
  <si>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</si>
  <si>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</si>
  <si>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</si>
  <si>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</si>
  <si>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</si>
  <si>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</si>
  <si>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</si>
  <si>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</si>
  <si>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</si>
  <si>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</si>
  <si>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</si>
  <si>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</si>
  <si>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</si>
  <si>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</si>
  <si>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</si>
  <si>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</si>
  <si>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</si>
  <si>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</si>
  <si>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</si>
  <si>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</si>
  <si>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</si>
  <si>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</si>
  <si>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</si>
  <si>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</si>
  <si>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</si>
  <si>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</si>
  <si>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</si>
  <si>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</si>
  <si>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</si>
  <si>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</si>
  <si>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</si>
  <si>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</si>
  <si>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</si>
  <si>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</si>
  <si>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</si>
  <si>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</si>
  <si>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</si>
  <si>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</si>
  <si>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</si>
  <si>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</si>
  <si>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</si>
  <si>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</si>
  <si>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</si>
  <si>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</si>
  <si>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</si>
  <si>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</si>
  <si>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</si>
  <si>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</si>
  <si>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</si>
  <si>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</si>
  <si>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</si>
  <si>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</si>
  <si>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</si>
  <si>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</si>
  <si>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</si>
  <si>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</si>
  <si>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</si>
  <si>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</si>
  <si>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</si>
  <si>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</si>
  <si>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</si>
  <si>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</si>
  <si>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</si>
  <si>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</si>
  <si>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</si>
  <si>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</si>
  <si>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</si>
  <si>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</si>
  <si>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</si>
  <si>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</si>
  <si>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</si>
  <si>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</si>
  <si>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</si>
  <si>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</si>
  <si>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</si>
  <si>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</si>
  <si>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</si>
  <si>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</si>
  <si>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</si>
  <si>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</si>
  <si>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</si>
  <si>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</si>
  <si>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</si>
  <si>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</si>
  <si>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</si>
  <si>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</si>
  <si>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</si>
  <si>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</si>
  <si>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</si>
  <si>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</si>
  <si>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</si>
  <si>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</si>
  <si>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</si>
  <si>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</si>
  <si>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</si>
  <si>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</si>
  <si>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</si>
  <si>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</si>
  <si>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</si>
  <si>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</si>
  <si>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</si>
  <si>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</si>
  <si>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</si>
  <si>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</si>
  <si>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</si>
  <si>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</si>
  <si>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</si>
  <si>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</si>
  <si>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</si>
  <si>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</si>
  <si>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</si>
  <si>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</si>
  <si>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</si>
  <si>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</si>
  <si>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</si>
  <si>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</si>
  <si>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</si>
  <si>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</si>
  <si>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</si>
  <si>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</si>
  <si>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</si>
  <si>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</si>
  <si>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</si>
  <si>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</si>
  <si>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</si>
  <si>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</si>
  <si>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</si>
  <si>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</si>
  <si>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</si>
  <si>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</si>
  <si>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</si>
  <si>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</si>
  <si>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</si>
  <si>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</si>
  <si>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</si>
  <si>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</si>
  <si>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</si>
  <si>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</si>
  <si>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</si>
  <si>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</si>
  <si>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</si>
  <si>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</si>
  <si>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</si>
  <si>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</si>
  <si>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</si>
  <si>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</si>
  <si>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</si>
  <si>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</si>
  <si>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</si>
  <si>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</si>
  <si>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</si>
  <si>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</si>
  <si>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</si>
  <si>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</si>
  <si>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</si>
  <si>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</si>
  <si>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</si>
  <si>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</si>
  <si>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</si>
  <si>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</si>
  <si>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</si>
  <si>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</si>
  <si>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</si>
  <si>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</si>
  <si>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</si>
  <si>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</si>
  <si>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</si>
  <si>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</si>
  <si>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</si>
  <si>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</si>
  <si>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</si>
  <si>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</si>
  <si>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</si>
  <si>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</si>
  <si>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</si>
  <si>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</si>
  <si>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</si>
  <si>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</si>
  <si>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</si>
  <si>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</si>
  <si>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</si>
  <si>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</si>
  <si>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</si>
  <si>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</si>
  <si>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</si>
  <si>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</si>
  <si>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</si>
  <si>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</si>
  <si>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</si>
  <si>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</si>
  <si>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</si>
  <si>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</si>
  <si>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</si>
  <si>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</si>
  <si>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</si>
  <si>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</si>
  <si>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</si>
  <si>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</si>
  <si>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</si>
  <si>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</si>
  <si>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</si>
  <si>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</si>
  <si>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</si>
  <si>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</si>
  <si>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</si>
  <si>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</si>
  <si>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</si>
  <si>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</si>
  <si>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</si>
  <si>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</si>
  <si>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</si>
  <si>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</si>
  <si>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</si>
  <si>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</si>
  <si>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</si>
  <si>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</si>
  <si>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</si>
  <si>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</si>
  <si>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</si>
  <si>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</si>
  <si>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</si>
  <si>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</si>
  <si>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</si>
  <si>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</si>
  <si>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</si>
  <si>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</si>
  <si>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</si>
  <si>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</si>
  <si>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</si>
  <si>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</si>
  <si>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</si>
  <si>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</si>
  <si>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</si>
  <si>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</si>
  <si>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</si>
  <si>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</si>
  <si>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</si>
  <si>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</si>
  <si>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</si>
  <si>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</si>
  <si>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</si>
  <si>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</si>
  <si>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</si>
  <si>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</si>
  <si>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</si>
  <si>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</si>
  <si>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</si>
  <si>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</si>
  <si>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</si>
  <si>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</si>
  <si>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</si>
  <si>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</si>
  <si>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</si>
  <si>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</si>
  <si>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</si>
  <si>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</si>
  <si>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</si>
  <si>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</si>
  <si>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</si>
  <si>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</si>
  <si>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</si>
  <si>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</si>
  <si>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</si>
  <si>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</si>
  <si>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</si>
  <si>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</si>
  <si>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</si>
  <si>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</si>
  <si>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</si>
  <si>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</si>
  <si>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</si>
  <si>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</si>
  <si>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</si>
  <si>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</si>
  <si>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</si>
  <si>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</si>
  <si>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</si>
  <si>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</si>
  <si>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</si>
  <si>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</si>
  <si>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</si>
  <si>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</si>
  <si>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</si>
  <si>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</si>
  <si>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</si>
  <si>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</si>
  <si>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</si>
  <si>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</si>
  <si>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</si>
  <si>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</si>
  <si>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</si>
  <si>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</si>
  <si>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</si>
  <si>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</si>
  <si>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</si>
  <si>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</si>
  <si>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</si>
  <si>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</si>
  <si>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</si>
  <si>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</si>
  <si>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</si>
  <si>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</si>
  <si>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</si>
  <si>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</si>
  <si>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</si>
  <si>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</si>
  <si>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</si>
  <si>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</si>
  <si>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</si>
  <si>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</si>
  <si>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</si>
  <si>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</si>
  <si>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</si>
  <si>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</si>
  <si>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</si>
  <si>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</si>
  <si>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</si>
  <si>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</si>
  <si>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</si>
  <si>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</si>
  <si>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</si>
  <si>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</si>
  <si>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</si>
  <si>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</si>
  <si>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</si>
  <si>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</si>
  <si>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</si>
  <si>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</si>
  <si>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</si>
  <si>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</si>
  <si>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</si>
  <si>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</si>
  <si>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</si>
  <si>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</si>
  <si>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</si>
  <si>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</si>
  <si>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</si>
  <si>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</si>
  <si>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</si>
  <si>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</si>
  <si>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</si>
  <si>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</si>
  <si>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</si>
  <si>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</si>
  <si>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</si>
  <si>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</si>
  <si>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</si>
  <si>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</si>
  <si>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</si>
  <si>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</si>
  <si>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</si>
  <si>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</si>
  <si>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</si>
  <si>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</si>
  <si>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</si>
  <si>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</si>
  <si>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</si>
  <si>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</si>
  <si>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</si>
  <si>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</si>
  <si>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</si>
  <si>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</si>
  <si>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</si>
  <si>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</si>
  <si>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</si>
  <si>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</si>
  <si>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</si>
  <si>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</si>
  <si>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</si>
  <si>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</si>
  <si>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</si>
  <si>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</si>
  <si>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</si>
  <si>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</si>
  <si>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</si>
  <si>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</si>
  <si>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</si>
  <si>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</si>
  <si>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</si>
  <si>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</si>
  <si>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</si>
  <si>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</si>
  <si>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</si>
  <si>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</si>
  <si>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</si>
  <si>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</si>
  <si>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</si>
  <si>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</si>
  <si>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</si>
  <si>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</si>
  <si>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</si>
  <si>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</si>
  <si>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</si>
  <si>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</si>
  <si>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</si>
  <si>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</si>
  <si>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</si>
  <si>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</si>
  <si>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</si>
  <si>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</si>
  <si>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</si>
  <si>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</si>
  <si>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</si>
  <si>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</si>
  <si>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</si>
  <si>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</si>
  <si>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</si>
  <si>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</si>
  <si>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</si>
  <si>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</si>
  <si>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</si>
  <si>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</si>
  <si>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</si>
  <si>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</si>
  <si>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</si>
  <si>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</si>
  <si>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</si>
  <si>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</si>
  <si>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</si>
  <si>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</si>
  <si>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</si>
  <si>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</si>
  <si>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</si>
  <si>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</si>
  <si>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</si>
  <si>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</si>
  <si>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</si>
  <si>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</si>
  <si>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</si>
  <si>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</si>
  <si>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</si>
  <si>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</si>
  <si>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</si>
  <si>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</si>
  <si>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</si>
  <si>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</si>
  <si>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</si>
  <si>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</si>
  <si>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</si>
  <si>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</si>
  <si>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</si>
  <si>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</si>
  <si>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</si>
  <si>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</si>
  <si>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</si>
  <si>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</si>
  <si>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</si>
  <si>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</si>
  <si>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</si>
  <si>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</si>
  <si>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</si>
  <si>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</si>
  <si>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</si>
  <si>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</si>
  <si>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</si>
  <si>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</si>
  <si>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</si>
  <si>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</si>
  <si>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</si>
  <si>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</si>
  <si>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</si>
  <si>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</si>
  <si>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</si>
  <si>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</si>
  <si>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</si>
  <si>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</si>
  <si>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</si>
  <si>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</si>
  <si>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</si>
  <si>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</si>
  <si>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</si>
  <si>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</si>
  <si>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</si>
  <si>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</si>
  <si>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</si>
  <si>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</si>
  <si>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</si>
  <si>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</si>
  <si>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</si>
  <si>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</si>
  <si>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</si>
  <si>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</si>
  <si>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</si>
  <si>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</si>
  <si>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</si>
  <si>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</si>
  <si>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</si>
  <si>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</si>
  <si>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</si>
  <si>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</si>
  <si>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</si>
  <si>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</si>
  <si>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</si>
  <si>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</si>
  <si>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</si>
  <si>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</si>
  <si>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</si>
  <si>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</si>
  <si>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</si>
  <si>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</si>
  <si>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</si>
  <si>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</si>
  <si>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</si>
  <si>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</si>
  <si>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</si>
  <si>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</si>
  <si>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</si>
  <si>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</si>
  <si>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</si>
  <si>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</si>
  <si>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</si>
  <si>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</si>
  <si>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</si>
  <si>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</si>
  <si>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</si>
  <si>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</si>
  <si>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</si>
  <si>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</si>
  <si>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</si>
  <si>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</si>
  <si>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</si>
  <si>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</si>
  <si>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</si>
  <si>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</si>
  <si>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</si>
  <si>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</si>
  <si>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</si>
  <si>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</si>
  <si>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</si>
  <si>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</si>
  <si>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</si>
  <si>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</si>
  <si>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</si>
  <si>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</si>
  <si>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</si>
  <si>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</si>
  <si>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</si>
  <si>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</si>
  <si>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</si>
  <si>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</si>
  <si>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</si>
  <si>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</si>
  <si>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</si>
  <si>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</si>
  <si>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</si>
  <si>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</si>
  <si>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</si>
  <si>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</si>
  <si>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</si>
  <si>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</si>
  <si>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</si>
  <si>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</si>
  <si>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</si>
  <si>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</si>
  <si>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</si>
  <si>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</si>
  <si>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</si>
  <si>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</si>
  <si>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</si>
  <si>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</si>
  <si>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</si>
  <si>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</si>
  <si>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</si>
  <si>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</si>
  <si>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</si>
  <si>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</si>
  <si>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</si>
  <si>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</si>
  <si>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</si>
  <si>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</si>
  <si>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</si>
  <si>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</si>
  <si>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</si>
  <si>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</si>
  <si>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</si>
  <si>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</si>
  <si>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</si>
  <si>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</si>
  <si>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</si>
  <si>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</si>
  <si>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</si>
  <si>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</si>
  <si>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</si>
  <si>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</si>
  <si>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</si>
  <si>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</si>
  <si>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</si>
  <si>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</si>
  <si>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</si>
  <si>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</si>
  <si>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</si>
  <si>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</si>
  <si>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</si>
  <si>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</si>
  <si>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</si>
  <si>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</si>
  <si>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</si>
  <si>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</si>
  <si>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</si>
  <si>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</si>
  <si>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</si>
  <si>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</si>
  <si>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</si>
  <si>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</si>
  <si>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</si>
  <si>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</si>
  <si>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</si>
  <si>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</si>
  <si>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</si>
  <si>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</si>
  <si>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</si>
  <si>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</si>
  <si>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</si>
  <si>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</si>
  <si>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</si>
  <si>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</si>
  <si>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</si>
  <si>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</si>
  <si>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</si>
  <si>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</si>
  <si>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</si>
  <si>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</si>
  <si>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</si>
  <si>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</si>
  <si>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</si>
  <si>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</si>
  <si>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</si>
  <si>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</si>
  <si>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</si>
  <si>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</si>
  <si>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</si>
  <si>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</si>
  <si>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</si>
  <si>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</si>
  <si>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</si>
  <si>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</si>
  <si>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</si>
  <si>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</si>
  <si>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</si>
  <si>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</si>
  <si>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</si>
  <si>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</si>
  <si>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</si>
  <si>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</si>
  <si>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</si>
  <si>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</si>
  <si>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</si>
  <si>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</si>
  <si>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</si>
  <si>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</si>
  <si>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</si>
  <si>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</si>
  <si>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</si>
  <si>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</si>
  <si>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</si>
  <si>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</si>
  <si>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</si>
  <si>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</si>
  <si>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</si>
  <si>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</si>
  <si>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</si>
  <si>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</si>
  <si>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</si>
  <si>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</si>
  <si>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</si>
  <si>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</si>
  <si>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</si>
  <si>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</si>
  <si>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</si>
  <si>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</si>
  <si>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</si>
  <si>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</si>
  <si>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</si>
  <si>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</si>
  <si>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</si>
  <si>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</si>
  <si>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</si>
  <si>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</si>
  <si>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</si>
  <si>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</si>
  <si>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</si>
  <si>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</si>
  <si>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</si>
  <si>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</si>
  <si>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</si>
  <si>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</si>
  <si>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</si>
  <si>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</si>
  <si>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</si>
  <si>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</si>
  <si>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</si>
  <si>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</si>
  <si>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</si>
  <si>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</si>
  <si>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</si>
  <si>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</si>
  <si>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</si>
  <si>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</si>
  <si>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</si>
  <si>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</si>
  <si>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</si>
  <si>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</si>
  <si>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</si>
  <si>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</si>
  <si>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</si>
  <si>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</si>
  <si>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</si>
  <si>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</si>
  <si>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</si>
  <si>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</si>
  <si>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</si>
  <si>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</si>
  <si>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</si>
  <si>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</si>
  <si>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</si>
  <si>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</si>
  <si>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</si>
  <si>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</si>
  <si>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</si>
  <si>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</si>
  <si>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</si>
  <si>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</si>
  <si>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</si>
  <si>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</si>
  <si>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</si>
  <si>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</si>
  <si>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</si>
  <si>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</si>
  <si>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</si>
  <si>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</si>
  <si>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</si>
  <si>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</si>
  <si>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</si>
  <si>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</si>
  <si>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</si>
  <si>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</si>
  <si>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</si>
  <si>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</si>
  <si>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</si>
  <si>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</si>
  <si>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</si>
  <si>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</si>
  <si>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</si>
  <si>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</si>
  <si>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</si>
  <si>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</si>
  <si>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</si>
  <si>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</si>
  <si>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</si>
  <si>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</si>
  <si>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</si>
  <si>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</si>
  <si>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</si>
  <si>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</si>
  <si>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</si>
  <si>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</si>
  <si>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</si>
  <si>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</si>
  <si>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</si>
  <si>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</si>
  <si>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</si>
  <si>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</si>
  <si>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</si>
  <si>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</si>
  <si>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</si>
  <si>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</si>
  <si>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</si>
  <si>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</si>
  <si>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</si>
  <si>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</si>
  <si>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</si>
  <si>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</si>
  <si>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</si>
  <si>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</si>
  <si>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</si>
  <si>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</si>
  <si>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</si>
  <si>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</si>
  <si>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</si>
  <si>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</si>
  <si>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</si>
  <si>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</si>
  <si>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</si>
  <si>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</si>
  <si>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</si>
  <si>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</si>
  <si>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</si>
  <si>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</si>
  <si>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</si>
  <si>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</si>
  <si>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</si>
  <si>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</si>
  <si>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</si>
  <si>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</si>
  <si>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</si>
  <si>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</si>
  <si>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</si>
  <si>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</si>
  <si>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</si>
  <si>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</si>
  <si>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</si>
  <si>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</si>
  <si>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</si>
  <si>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</si>
  <si>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</si>
  <si>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</si>
  <si>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</si>
  <si>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</si>
  <si>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</si>
  <si>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</si>
  <si>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</si>
  <si>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</si>
  <si>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</si>
  <si>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</si>
  <si>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</si>
  <si>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</si>
  <si>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</si>
  <si>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</si>
  <si>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</si>
  <si>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</si>
  <si>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</si>
  <si>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</si>
  <si>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</si>
  <si>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</si>
  <si>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</si>
  <si>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</si>
  <si>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</si>
  <si>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</si>
  <si>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</si>
  <si>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</si>
  <si>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</si>
  <si>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</si>
  <si>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</si>
  <si>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</si>
  <si>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</si>
  <si>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</si>
  <si>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</si>
  <si>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</si>
  <si>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</si>
  <si>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</si>
  <si>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</si>
  <si>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</si>
  <si>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</si>
  <si>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</si>
  <si>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</si>
  <si>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</si>
  <si>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</si>
  <si>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</si>
  <si>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</si>
  <si>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</si>
  <si>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</si>
  <si>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</si>
  <si>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</si>
  <si>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</si>
  <si>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</si>
  <si>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</si>
  <si>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</si>
  <si>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</si>
  <si>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</si>
  <si>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</si>
  <si>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</si>
  <si>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</si>
  <si>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</si>
  <si>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</si>
  <si>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</si>
  <si>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</si>
  <si>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</si>
  <si>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</si>
  <si>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</si>
  <si>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</si>
  <si>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</si>
  <si>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</si>
  <si>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</si>
  <si>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</si>
  <si>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</si>
  <si>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</si>
  <si>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</si>
  <si>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</si>
  <si>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</si>
  <si>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</si>
  <si>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</si>
  <si>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</si>
  <si>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</si>
  <si>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</si>
  <si>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</si>
  <si>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</si>
  <si>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</si>
  <si>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</si>
  <si>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</si>
  <si>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</si>
  <si>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</si>
  <si>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</si>
  <si>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</si>
  <si>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</si>
  <si>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</si>
  <si>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</si>
  <si>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</si>
  <si>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</si>
  <si>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</si>
  <si>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</si>
  <si>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</si>
  <si>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</si>
  <si>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</si>
  <si>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</si>
  <si>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</si>
  <si>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</si>
  <si>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</si>
  <si>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</si>
  <si>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</si>
  <si>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</si>
  <si>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</si>
  <si>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</si>
  <si>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</si>
  <si>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</si>
  <si>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</si>
  <si>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</si>
  <si>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</si>
  <si>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</si>
  <si>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</si>
  <si>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</si>
  <si>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</si>
  <si>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</si>
  <si>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</si>
  <si>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</si>
  <si>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</si>
  <si>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</si>
  <si>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</si>
  <si>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</si>
  <si>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</si>
  <si>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</si>
  <si>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</si>
  <si>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</si>
  <si>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</si>
  <si>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</si>
  <si>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</si>
  <si>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</si>
  <si>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</si>
  <si>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</si>
  <si>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</si>
  <si>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</si>
  <si>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</si>
  <si>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</si>
  <si>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</si>
  <si>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</si>
  <si>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</si>
  <si>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</si>
  <si>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</si>
  <si>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</si>
  <si>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</si>
  <si>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</si>
  <si>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</si>
  <si>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</si>
  <si>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</si>
  <si>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</si>
  <si>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</si>
  <si>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</si>
  <si>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</si>
  <si>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</si>
  <si>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</si>
  <si>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</si>
  <si>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</si>
  <si>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</si>
  <si>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</si>
  <si>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</si>
  <si>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</si>
  <si>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</si>
  <si>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</si>
  <si>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</si>
  <si>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</si>
  <si>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</si>
  <si>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</si>
  <si>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</si>
  <si>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</si>
  <si>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</si>
  <si>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</si>
  <si>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</si>
  <si>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</si>
  <si>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</si>
  <si>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</si>
  <si>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</si>
  <si>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</si>
  <si>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</si>
  <si>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</si>
  <si>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</si>
  <si>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</si>
  <si>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</si>
  <si>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</si>
  <si>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</si>
  <si>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</si>
  <si>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</si>
  <si>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</si>
  <si>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</si>
  <si>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</si>
  <si>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</si>
  <si>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</si>
  <si>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</si>
  <si>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</si>
  <si>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</si>
  <si>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</si>
  <si>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</si>
  <si>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</si>
  <si>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</si>
  <si>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</si>
  <si>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</si>
  <si>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</si>
  <si>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</si>
  <si>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</si>
  <si>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</si>
  <si>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</si>
  <si>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</si>
  <si>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</si>
  <si>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</si>
  <si>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</si>
  <si>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</si>
  <si>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</si>
  <si>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</si>
  <si>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</si>
  <si>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</si>
  <si>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</si>
  <si>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</si>
  <si>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</si>
  <si>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</si>
  <si>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</si>
  <si>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</si>
  <si>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</si>
  <si>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</si>
  <si>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</si>
  <si>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</si>
  <si>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</si>
  <si>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</si>
  <si>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</si>
  <si>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</si>
  <si>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</si>
  <si>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</si>
  <si>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</si>
  <si>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</si>
  <si>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</si>
  <si>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</si>
  <si>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</si>
  <si>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</si>
  <si>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</si>
  <si>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</si>
  <si>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</si>
  <si>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</si>
  <si>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</si>
  <si>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</si>
  <si>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</si>
  <si>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</si>
  <si>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</si>
  <si>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</si>
  <si>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</si>
  <si>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</si>
  <si>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</si>
  <si>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</si>
  <si>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</si>
  <si>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</si>
  <si>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</si>
  <si>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</si>
  <si>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</si>
  <si>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</si>
  <si>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</si>
  <si>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</si>
  <si>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</si>
  <si>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</si>
  <si>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</si>
  <si>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</si>
  <si>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</si>
  <si>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</si>
  <si>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</si>
  <si>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</si>
  <si>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</si>
  <si>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</si>
  <si>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</si>
  <si>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</si>
  <si>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</si>
  <si>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</si>
  <si>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</si>
  <si>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</si>
  <si>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</si>
  <si>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</si>
  <si>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</si>
  <si>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</si>
  <si>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</si>
  <si>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</si>
  <si>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</si>
  <si>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</si>
  <si>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</si>
  <si>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</si>
  <si>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</si>
  <si>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</si>
  <si>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</si>
  <si>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</si>
  <si>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</si>
  <si>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</si>
  <si>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</si>
  <si>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</si>
  <si>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</si>
  <si>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</si>
  <si>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</si>
  <si>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</si>
  <si>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</si>
  <si>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</si>
  <si>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</si>
  <si>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</si>
  <si>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</si>
  <si>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</si>
  <si>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</si>
  <si>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</si>
  <si>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</si>
  <si>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</si>
  <si>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</si>
  <si>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</si>
  <si>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</si>
  <si>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</si>
  <si>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</si>
  <si>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</si>
  <si>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</si>
  <si>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</si>
  <si>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</si>
  <si>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</si>
  <si>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</si>
  <si>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</si>
  <si>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</si>
  <si>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</si>
  <si>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</si>
  <si>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</si>
  <si>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</si>
  <si>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</si>
  <si>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</si>
  <si>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</si>
  <si>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</si>
  <si>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</si>
  <si>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</si>
  <si>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</si>
  <si>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</si>
  <si>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</si>
  <si>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</si>
  <si>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</si>
  <si>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</si>
  <si>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</si>
  <si>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</si>
  <si>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</si>
  <si>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</si>
  <si>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</si>
  <si>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</si>
  <si>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</si>
  <si>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</si>
  <si>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</si>
  <si>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</si>
  <si>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</si>
  <si>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</si>
  <si>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</si>
  <si>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</si>
  <si>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</si>
  <si>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</si>
  <si>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</si>
  <si>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</si>
  <si>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</si>
  <si>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</si>
  <si>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</si>
  <si>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</si>
  <si>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</si>
  <si>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</si>
  <si>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</si>
  <si>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</si>
  <si>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</si>
  <si>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</si>
  <si>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</si>
  <si>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</si>
  <si>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</si>
  <si>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</si>
  <si>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</si>
  <si>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</si>
  <si>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</si>
  <si>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</si>
  <si>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</si>
  <si>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</si>
  <si>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</si>
  <si>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</si>
  <si>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</si>
  <si>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</si>
  <si>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</si>
  <si>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</si>
  <si>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</si>
  <si>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</si>
  <si>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</si>
  <si>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</si>
  <si>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</si>
  <si>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</si>
  <si>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</si>
  <si>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</si>
  <si>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</si>
  <si>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</si>
  <si>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</si>
  <si>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</si>
  <si>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</si>
  <si>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</si>
  <si>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</si>
  <si>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</si>
  <si>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</si>
  <si>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</si>
  <si>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</si>
  <si>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</si>
  <si>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</si>
  <si>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</si>
  <si>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</si>
  <si>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</si>
  <si>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</si>
  <si>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</si>
  <si>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</si>
  <si>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</si>
  <si>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</si>
  <si>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</si>
  <si>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</si>
  <si>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</si>
  <si>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</si>
  <si>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</si>
  <si>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</si>
  <si>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</si>
  <si>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</si>
  <si>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</si>
  <si>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</si>
  <si>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</si>
  <si>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</si>
  <si>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</si>
  <si>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</si>
  <si>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</si>
  <si>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</si>
  <si>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</si>
  <si>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</si>
  <si>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</si>
  <si>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</si>
  <si>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</si>
  <si>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</si>
  <si>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</si>
  <si>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</si>
  <si>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</si>
  <si>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</si>
  <si>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</si>
  <si>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</si>
  <si>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</si>
  <si>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</si>
  <si>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</si>
  <si>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</si>
  <si>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</si>
  <si>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</si>
  <si>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</si>
  <si>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</si>
  <si>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</si>
  <si>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</si>
  <si>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</si>
  <si>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</si>
  <si>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</si>
  <si>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</si>
  <si>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</si>
  <si>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</si>
  <si>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</si>
  <si>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</si>
  <si>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</si>
  <si>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</si>
  <si>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</si>
  <si>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</si>
  <si>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</si>
  <si>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</si>
  <si>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</si>
  <si>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</si>
  <si>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</si>
  <si>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</si>
  <si>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</si>
  <si>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</si>
  <si>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</si>
  <si>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</si>
  <si>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</si>
  <si>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</si>
  <si>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</si>
  <si>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</si>
  <si>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</si>
  <si>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</si>
  <si>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</si>
  <si>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</si>
  <si>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</si>
  <si>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</si>
  <si>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</si>
  <si>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</si>
  <si>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</si>
  <si>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</si>
  <si>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</si>
  <si>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</si>
  <si>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</si>
  <si>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</si>
  <si>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</si>
  <si>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</si>
  <si>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</si>
  <si>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</si>
  <si>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</si>
  <si>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</si>
  <si>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</si>
  <si>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</si>
  <si>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</si>
  <si>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</si>
  <si>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</si>
  <si>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</si>
  <si>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</si>
  <si>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</si>
  <si>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</si>
  <si>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</si>
  <si>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</si>
  <si>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</si>
  <si>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</si>
  <si>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</si>
  <si>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</si>
  <si>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</si>
  <si>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</si>
  <si>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</si>
  <si>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</si>
  <si>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</si>
  <si>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</si>
  <si>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</si>
  <si>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</si>
  <si>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</si>
  <si>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</si>
  <si>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</si>
  <si>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</si>
  <si>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</si>
  <si>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</si>
  <si>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</si>
  <si>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</si>
  <si>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</si>
  <si>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</si>
  <si>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</si>
  <si>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</si>
  <si>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</si>
  <si>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</si>
  <si>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</si>
  <si>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</si>
  <si>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</si>
  <si>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</si>
  <si>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</si>
  <si>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</si>
  <si>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</si>
  <si>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</si>
  <si>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</si>
  <si>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</si>
  <si>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</si>
  <si>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</si>
  <si>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</si>
  <si>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</si>
  <si>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</si>
  <si>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</si>
  <si>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</si>
  <si>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</si>
  <si>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</si>
  <si>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</si>
  <si>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</si>
  <si>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</si>
  <si>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</si>
  <si>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</si>
  <si>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</si>
  <si>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</si>
  <si>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</si>
  <si>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</si>
  <si>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</si>
  <si>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</si>
  <si>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</si>
  <si>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</si>
  <si>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</si>
  <si>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</si>
  <si>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</si>
  <si>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</si>
  <si>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</si>
  <si>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</si>
  <si>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</si>
  <si>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</si>
  <si>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</si>
  <si>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</si>
  <si>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</si>
  <si>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</si>
  <si>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</si>
  <si>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</si>
  <si>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</si>
  <si>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</si>
  <si>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</si>
  <si>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</si>
  <si>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</si>
  <si>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</si>
  <si>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</si>
  <si>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</si>
  <si>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</si>
  <si>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</si>
  <si>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</si>
  <si>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</si>
  <si>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</si>
  <si>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</si>
  <si>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</si>
  <si>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</si>
  <si>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</si>
  <si>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</si>
  <si>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</si>
  <si>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</si>
  <si>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</si>
  <si>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</si>
  <si>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</si>
  <si>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</si>
  <si>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</si>
  <si>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</si>
  <si>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</si>
  <si>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</si>
  <si>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</si>
  <si>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</si>
  <si>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</si>
  <si>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</si>
  <si>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</si>
  <si>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</si>
  <si>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</si>
  <si>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</si>
  <si>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</si>
  <si>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</si>
  <si>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</si>
  <si>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</si>
  <si>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</si>
  <si>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</si>
  <si>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</si>
  <si>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</si>
  <si>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</si>
  <si>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</si>
  <si>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</si>
  <si>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</si>
  <si>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</si>
  <si>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</si>
  <si>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</si>
  <si>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</si>
  <si>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</si>
  <si>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</si>
  <si>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</si>
  <si>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</si>
  <si>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</si>
  <si>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</si>
  <si>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</si>
  <si>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</si>
  <si>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</si>
  <si>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</si>
  <si>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</si>
  <si>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</si>
  <si>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</si>
  <si>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</si>
  <si>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</si>
  <si>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</si>
  <si>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</si>
  <si>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</si>
  <si>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</si>
  <si>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</si>
  <si>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</si>
  <si>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</si>
  <si>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</si>
  <si>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</si>
  <si>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</si>
  <si>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</si>
  <si>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</si>
  <si>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</si>
  <si>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</si>
  <si>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</si>
  <si>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</si>
  <si>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</si>
  <si>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</si>
  <si>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</si>
  <si>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</si>
  <si>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</si>
  <si>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</si>
  <si>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</si>
  <si>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</si>
  <si>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</si>
  <si>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</si>
  <si>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</si>
  <si>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</si>
  <si>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</si>
  <si>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</si>
  <si>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</si>
  <si>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</si>
  <si>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</si>
  <si>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</si>
  <si>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</si>
  <si>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</si>
  <si>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</si>
  <si>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</si>
  <si>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</si>
  <si>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</si>
  <si>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</si>
  <si>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</si>
  <si>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</si>
  <si>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</si>
  <si>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</si>
  <si>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</si>
  <si>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</si>
  <si>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</si>
  <si>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</si>
  <si>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</si>
  <si>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</si>
  <si>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</si>
  <si>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</si>
  <si>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</si>
  <si>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</si>
  <si>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</si>
  <si>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</si>
  <si>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</si>
  <si>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</si>
  <si>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</si>
  <si>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</si>
  <si>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</si>
  <si>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</si>
  <si>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</si>
  <si>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</si>
  <si>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</si>
  <si>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</si>
  <si>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</si>
  <si>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</si>
  <si>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</si>
  <si>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</si>
  <si>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</si>
  <si>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</si>
  <si>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</si>
  <si>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</si>
  <si>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</si>
  <si>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</si>
  <si>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</si>
  <si>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</si>
  <si>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</si>
  <si>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</si>
  <si>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</si>
  <si>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</si>
  <si>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</si>
  <si>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</si>
  <si>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</si>
  <si>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</si>
  <si>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</si>
  <si>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</si>
  <si>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</si>
  <si>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</si>
  <si>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</si>
  <si>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</si>
  <si>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</si>
  <si>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</si>
  <si>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</si>
  <si>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</si>
  <si>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</si>
  <si>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</si>
  <si>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</si>
  <si>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</si>
  <si>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</si>
  <si>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</si>
  <si>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</si>
  <si>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</si>
  <si>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</si>
  <si>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</si>
  <si>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</si>
  <si>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</si>
  <si>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</si>
  <si>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</si>
  <si>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</si>
  <si>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</si>
  <si>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</si>
  <si>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</si>
  <si>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</si>
  <si>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</si>
  <si>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</si>
  <si>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</si>
  <si>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</si>
  <si>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</si>
  <si>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</si>
  <si>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</si>
  <si>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</si>
  <si>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</si>
  <si>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</si>
  <si>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</si>
  <si>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</si>
  <si>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</si>
  <si>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</si>
  <si>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</si>
  <si>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</si>
  <si>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</si>
  <si>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</si>
  <si>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</si>
  <si>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</si>
  <si>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</si>
  <si>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</si>
  <si>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</si>
  <si>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</si>
  <si>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</si>
  <si>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</si>
  <si>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</si>
  <si>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</si>
  <si>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</si>
  <si>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</si>
  <si>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</si>
  <si>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</si>
  <si>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</si>
  <si>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</si>
  <si>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</si>
  <si>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</si>
  <si>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</si>
  <si>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</si>
  <si>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</si>
  <si>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</si>
  <si>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</si>
  <si>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</si>
  <si>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</si>
  <si>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</si>
  <si>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</si>
  <si>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</si>
  <si>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</si>
  <si>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</si>
  <si>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</si>
  <si>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</si>
  <si>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</si>
  <si>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</si>
  <si>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</si>
  <si>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</si>
  <si>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</si>
  <si>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</si>
  <si>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</si>
  <si>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</si>
  <si>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</si>
  <si>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</si>
  <si>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</si>
  <si>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</si>
  <si>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</si>
  <si>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</si>
  <si>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</si>
  <si>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</si>
  <si>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</si>
  <si>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</si>
  <si>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</si>
  <si>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</si>
  <si>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</si>
  <si>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</si>
  <si>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</si>
  <si>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</si>
  <si>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</si>
  <si>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</si>
  <si>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</si>
  <si>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</si>
  <si>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</si>
  <si>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</si>
  <si>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</si>
  <si>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</si>
  <si>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</si>
  <si>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</si>
  <si>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</si>
  <si>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</si>
  <si>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</si>
  <si>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</si>
  <si>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</si>
  <si>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</si>
  <si>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</si>
  <si>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</si>
  <si>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</si>
  <si>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</si>
  <si>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</si>
  <si>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</si>
  <si>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</si>
  <si>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</si>
  <si>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</si>
  <si>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</si>
  <si>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</si>
  <si>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</si>
  <si>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</si>
  <si>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</si>
  <si>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</si>
  <si>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</si>
  <si>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</si>
  <si>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</si>
  <si>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</si>
  <si>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</si>
  <si>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</si>
  <si>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</si>
  <si>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</si>
  <si>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</si>
  <si>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</si>
  <si>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</si>
  <si>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</si>
  <si>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</si>
  <si>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</si>
  <si>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</si>
  <si>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</si>
  <si>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</si>
  <si>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</si>
  <si>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</si>
  <si>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</si>
  <si>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</si>
  <si>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</si>
  <si>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</si>
  <si>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</si>
  <si>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</si>
  <si>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</si>
  <si>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</si>
  <si>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</si>
  <si>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</si>
  <si>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</si>
  <si>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</si>
  <si>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</si>
  <si>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</si>
  <si>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</si>
  <si>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</si>
  <si>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</si>
  <si>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</si>
  <si>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</si>
  <si>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</si>
  <si>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</si>
  <si>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</si>
  <si>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</si>
  <si>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</si>
  <si>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</si>
  <si>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</si>
  <si>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</si>
  <si>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</si>
  <si>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</si>
  <si>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</si>
  <si>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</si>
  <si>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</si>
  <si>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</si>
  <si>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</si>
  <si>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</si>
  <si>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</si>
  <si>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</si>
  <si>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</si>
  <si>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</si>
  <si>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</si>
  <si>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</si>
  <si>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</si>
  <si>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</si>
  <si>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</si>
  <si>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</si>
  <si>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</si>
  <si>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</si>
  <si>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</si>
  <si>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</si>
  <si>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</si>
  <si>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</si>
  <si>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</si>
  <si>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</si>
  <si>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</si>
  <si>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</si>
  <si>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</si>
  <si>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</si>
  <si>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</si>
  <si>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</si>
  <si>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</si>
  <si>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</si>
  <si>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</si>
  <si>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</si>
  <si>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</si>
  <si>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</si>
  <si>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</si>
  <si>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</si>
  <si>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</si>
  <si>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</si>
  <si>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</si>
  <si>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</si>
  <si>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</si>
  <si>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</si>
  <si>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</si>
  <si>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</si>
  <si>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</si>
  <si>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</si>
  <si>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</si>
  <si>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</si>
  <si>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</si>
  <si>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</si>
  <si>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</si>
  <si>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</si>
  <si>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</si>
  <si>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</si>
  <si>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</si>
  <si>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</si>
  <si>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</si>
  <si>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</si>
  <si>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</si>
  <si>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</si>
  <si>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</si>
  <si>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</si>
  <si>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</si>
  <si>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</si>
  <si>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</si>
  <si>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</si>
  <si>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</si>
  <si>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</si>
  <si>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</si>
  <si>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</si>
  <si>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</si>
  <si>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</si>
  <si>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</si>
  <si>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</si>
  <si>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</si>
  <si>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</si>
  <si>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</si>
  <si>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</si>
  <si>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</si>
  <si>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</si>
  <si>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</si>
  <si>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</si>
  <si>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</si>
  <si>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</si>
  <si>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</si>
  <si>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</si>
  <si>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</si>
  <si>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</si>
  <si>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</si>
  <si>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</si>
  <si>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</si>
  <si>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</si>
  <si>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</si>
  <si>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</si>
  <si>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</si>
  <si>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</si>
  <si>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</si>
  <si>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</si>
  <si>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</si>
  <si>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</si>
  <si>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</si>
  <si>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</si>
  <si>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</si>
  <si>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</si>
  <si>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</si>
  <si>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</si>
  <si>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</si>
  <si>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</si>
  <si>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</si>
  <si>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</si>
  <si>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</si>
  <si>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</si>
  <si>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</si>
  <si>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</si>
  <si>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</si>
  <si>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</si>
  <si>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</si>
  <si>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</si>
  <si>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</si>
  <si>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</si>
  <si>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</si>
  <si>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</si>
  <si>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</si>
  <si>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</si>
  <si>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</si>
  <si>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</si>
  <si>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</si>
  <si>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</si>
  <si>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</si>
  <si>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</si>
  <si>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</si>
  <si>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</si>
  <si>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</si>
  <si>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</si>
  <si>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</si>
  <si>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</si>
  <si>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</si>
  <si>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</si>
  <si>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</si>
  <si>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</si>
  <si>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</si>
  <si>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</si>
  <si>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</si>
  <si>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</si>
  <si>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</si>
  <si>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</si>
  <si>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</si>
  <si>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</si>
  <si>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</si>
  <si>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</si>
  <si>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</si>
  <si>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</si>
  <si>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</si>
  <si>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</si>
  <si>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</si>
  <si>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</si>
  <si>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</si>
  <si>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</si>
  <si>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</si>
  <si>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</si>
  <si>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</si>
  <si>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</si>
  <si>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</si>
  <si>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</si>
  <si>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</si>
  <si>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</si>
  <si>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</si>
  <si>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</si>
  <si>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</si>
  <si>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</si>
  <si>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</si>
  <si>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</si>
  <si>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</si>
  <si>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</si>
  <si>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</si>
  <si>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</si>
  <si>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</si>
  <si>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</si>
  <si>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</si>
  <si>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</si>
  <si>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</si>
  <si>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</si>
  <si>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</si>
  <si>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</si>
  <si>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</si>
  <si>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</si>
  <si>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</si>
  <si>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</si>
  <si>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</si>
  <si>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</si>
  <si>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</si>
  <si>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</si>
  <si>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</si>
  <si>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</si>
  <si>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</si>
  <si>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</si>
  <si>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</si>
  <si>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</si>
  <si>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</si>
  <si>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</si>
  <si>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</si>
  <si>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</si>
  <si>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</si>
  <si>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</si>
  <si>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</si>
  <si>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</si>
  <si>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</si>
  <si>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</si>
  <si>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</si>
  <si>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</si>
  <si>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</si>
  <si>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</si>
  <si>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</si>
  <si>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</si>
  <si>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</si>
  <si>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</si>
  <si>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</si>
  <si>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</si>
  <si>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</si>
  <si>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</si>
  <si>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</si>
  <si>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</si>
  <si>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</si>
  <si>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</si>
  <si>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</si>
  <si>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</si>
  <si>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</si>
  <si>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</si>
  <si>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</si>
  <si>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</si>
  <si>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</si>
  <si>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</si>
  <si>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</si>
  <si>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</si>
  <si>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</si>
  <si>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</si>
  <si>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</si>
  <si>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</si>
  <si>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</si>
  <si>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</si>
  <si>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</si>
  <si>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</si>
  <si>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</si>
  <si>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</si>
  <si>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</si>
  <si>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</si>
  <si>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</si>
  <si>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</si>
  <si>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</si>
  <si>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</si>
  <si>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</si>
  <si>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</si>
  <si>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</si>
  <si>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</si>
  <si>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</si>
  <si>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</si>
  <si>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</si>
  <si>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</si>
  <si>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</si>
  <si>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</si>
  <si>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</si>
  <si>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</si>
  <si>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</si>
  <si>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</si>
  <si>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</si>
  <si>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</si>
  <si>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</si>
  <si>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</si>
  <si>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</si>
  <si>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</si>
  <si>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</si>
  <si>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</si>
  <si>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</si>
  <si>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</si>
  <si>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</si>
  <si>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</si>
  <si>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</si>
  <si>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</si>
  <si>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</si>
  <si>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</si>
  <si>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</si>
  <si>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</si>
  <si>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</si>
  <si>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</si>
  <si>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</si>
  <si>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</si>
  <si>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</si>
  <si>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</si>
  <si>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</si>
  <si>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</si>
  <si>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</si>
  <si>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</si>
  <si>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</si>
  <si>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</si>
  <si>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</si>
  <si>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</si>
  <si>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</si>
  <si>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</si>
  <si>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</si>
  <si>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</si>
  <si>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</si>
  <si>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</si>
  <si>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</si>
  <si>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</si>
  <si>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</si>
  <si>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</si>
  <si>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</si>
  <si>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</si>
  <si>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</si>
  <si>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</si>
  <si>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</si>
  <si>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</si>
  <si>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</si>
  <si>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</si>
  <si>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</si>
  <si>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</si>
  <si>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</si>
  <si>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</si>
  <si>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</si>
  <si>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</si>
  <si>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</si>
  <si>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</si>
  <si>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</si>
  <si>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</si>
  <si>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</si>
  <si>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</si>
  <si>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</si>
  <si>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</si>
  <si>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</si>
  <si>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</si>
  <si>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</si>
  <si>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</si>
  <si>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</si>
  <si>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</si>
  <si>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</si>
  <si>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</si>
  <si>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</si>
  <si>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</si>
  <si>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</si>
  <si>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</si>
  <si>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</si>
  <si>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</si>
  <si>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</si>
  <si>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</si>
  <si>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</si>
  <si>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</si>
  <si>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</si>
  <si>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</si>
  <si>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</si>
  <si>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</si>
  <si>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</si>
  <si>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</si>
  <si>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</si>
  <si>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</si>
  <si>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</si>
  <si>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</si>
  <si>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</si>
  <si>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</si>
  <si>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</si>
  <si>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</si>
  <si>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</si>
  <si>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</si>
  <si>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</si>
  <si>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</si>
  <si>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</si>
  <si>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</si>
  <si>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</si>
  <si>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</si>
  <si>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</si>
  <si>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</si>
  <si>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</si>
  <si>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</si>
  <si>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</si>
  <si>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</si>
  <si>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</si>
  <si>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</si>
  <si>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</si>
  <si>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</si>
  <si>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</si>
  <si>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</si>
  <si>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</si>
  <si>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</si>
  <si>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</si>
  <si>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</si>
  <si>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</si>
  <si>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</si>
  <si>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</si>
  <si>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</si>
  <si>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</si>
  <si>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</si>
  <si>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</si>
  <si>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</si>
  <si>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</si>
  <si>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</si>
  <si>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</si>
  <si>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</si>
  <si>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</si>
  <si>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</si>
  <si>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</si>
  <si>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</si>
  <si>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</si>
  <si>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</si>
  <si>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</si>
  <si>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</si>
  <si>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</si>
  <si>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</si>
  <si>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</si>
  <si>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</si>
  <si>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</si>
  <si>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</si>
  <si>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</si>
  <si>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</si>
  <si>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</si>
  <si>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</si>
  <si>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</si>
  <si>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</si>
  <si>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</si>
  <si>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</si>
  <si>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</si>
  <si>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</si>
  <si>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</si>
  <si>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</si>
  <si>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</si>
  <si>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</si>
  <si>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</si>
  <si>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</si>
  <si>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</si>
  <si>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</si>
  <si>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</si>
  <si>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</si>
  <si>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</si>
  <si>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</si>
  <si>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</si>
  <si>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</si>
  <si>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</si>
  <si>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</si>
  <si>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</si>
  <si>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</si>
  <si>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</si>
  <si>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</si>
  <si>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</si>
  <si>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</si>
  <si>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</si>
  <si>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</si>
  <si>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</si>
  <si>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</si>
  <si>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</si>
  <si>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</si>
  <si>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</si>
  <si>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</si>
  <si>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</si>
  <si>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</si>
  <si>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</si>
  <si>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</si>
  <si>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</si>
  <si>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</si>
  <si>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</si>
  <si>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</si>
  <si>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</si>
  <si>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</si>
  <si>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</si>
  <si>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</si>
  <si>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</si>
  <si>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</si>
  <si>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</si>
  <si>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</si>
  <si>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</si>
  <si>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</si>
  <si>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</si>
  <si>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</si>
  <si>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</si>
  <si>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</si>
  <si>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</si>
  <si>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</si>
  <si>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</si>
  <si>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</si>
  <si>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</si>
  <si>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</si>
  <si>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</si>
  <si>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</si>
  <si>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</si>
  <si>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</si>
  <si>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</si>
  <si>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</si>
  <si>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</si>
  <si>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</si>
  <si>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</si>
  <si>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</si>
  <si>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</si>
  <si>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</si>
  <si>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</si>
  <si>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</si>
  <si>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</si>
  <si>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</si>
  <si>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</si>
  <si>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</si>
  <si>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</si>
  <si>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</si>
  <si>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</si>
  <si>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</si>
  <si>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</si>
  <si>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</si>
  <si>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</si>
  <si>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</si>
  <si>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</si>
  <si>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</si>
  <si>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</si>
  <si>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</si>
  <si>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</si>
  <si>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</si>
  <si>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</si>
  <si>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</si>
  <si>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</si>
  <si>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</si>
  <si>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</si>
  <si>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</si>
  <si>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</si>
  <si>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</si>
  <si>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</si>
  <si>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</si>
  <si>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</si>
  <si>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</si>
  <si>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</si>
  <si>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</si>
  <si>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</si>
  <si>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</si>
  <si>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</si>
  <si>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</si>
  <si>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</si>
  <si>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</si>
  <si>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</si>
  <si>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</si>
  <si>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</si>
  <si>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</si>
  <si>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</si>
  <si>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</si>
  <si>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</si>
  <si>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</si>
  <si>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</si>
  <si>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</si>
  <si>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</si>
  <si>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</si>
  <si>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</si>
  <si>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</si>
  <si>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</si>
  <si>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</si>
  <si>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</si>
  <si>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</si>
  <si>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</si>
  <si>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</si>
  <si>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</si>
  <si>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</si>
  <si>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</si>
  <si>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</si>
  <si>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</si>
  <si>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</si>
  <si>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</si>
  <si>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</si>
  <si>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</si>
  <si>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</si>
  <si>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</si>
  <si>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</si>
  <si>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</si>
  <si>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</si>
  <si>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</si>
  <si>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</si>
  <si>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</si>
  <si>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</si>
  <si>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</si>
  <si>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</si>
  <si>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</si>
  <si>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</si>
  <si>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</si>
  <si>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</si>
  <si>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</si>
  <si>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</si>
  <si>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</si>
  <si>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</si>
  <si>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</si>
  <si>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</si>
  <si>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</si>
  <si>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</si>
  <si>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</si>
  <si>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</si>
  <si>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</si>
  <si>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</si>
  <si>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</si>
  <si>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</si>
  <si>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</si>
  <si>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</si>
  <si>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</si>
  <si>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</si>
  <si>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</si>
  <si>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</si>
  <si>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</si>
  <si>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</si>
  <si>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</si>
  <si>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</si>
  <si>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</si>
  <si>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</si>
  <si>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</si>
  <si>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</si>
  <si>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</si>
  <si>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</si>
  <si>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</si>
  <si>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</si>
  <si>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</si>
  <si>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</si>
  <si>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</si>
  <si>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</si>
  <si>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</si>
  <si>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</si>
  <si>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</si>
  <si>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</si>
  <si>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</si>
  <si>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</si>
  <si>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</si>
  <si>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</si>
  <si>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</si>
  <si>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</si>
  <si>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</si>
  <si>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</si>
  <si>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</si>
  <si>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</si>
  <si>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</si>
  <si>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</si>
  <si>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</si>
  <si>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</si>
  <si>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</si>
  <si>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</si>
  <si>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</si>
  <si>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</si>
  <si>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</si>
  <si>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</si>
  <si>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</si>
  <si>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</si>
  <si>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</si>
  <si>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</si>
  <si>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</si>
  <si>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</si>
  <si>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</si>
  <si>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</si>
  <si>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</si>
  <si>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</si>
  <si>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</si>
  <si>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</si>
  <si>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</si>
  <si>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</si>
  <si>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</si>
  <si>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</si>
  <si>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</si>
  <si>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</si>
  <si>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</si>
  <si>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</si>
  <si>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</si>
  <si>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</si>
  <si>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</si>
  <si>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</si>
  <si>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</si>
  <si>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</si>
  <si>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</si>
  <si>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</si>
  <si>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</si>
  <si>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</si>
  <si>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</si>
  <si>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</si>
  <si>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</si>
  <si>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</si>
  <si>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</si>
  <si>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</si>
  <si>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</si>
  <si>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</si>
  <si>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</si>
  <si>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</si>
  <si>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</si>
  <si>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</si>
  <si>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</si>
  <si>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</si>
  <si>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</si>
  <si>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</si>
  <si>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</si>
  <si>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</si>
  <si>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</si>
  <si>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</si>
  <si>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</si>
  <si>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</si>
  <si>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</si>
  <si>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</si>
  <si>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</si>
  <si>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</si>
  <si>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</si>
  <si>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</si>
  <si>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</si>
  <si>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</si>
  <si>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</si>
  <si>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</si>
  <si>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</si>
  <si>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</si>
  <si>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</si>
  <si>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</si>
  <si>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</si>
  <si>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</si>
  <si>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</si>
  <si>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</si>
  <si>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</si>
  <si>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</si>
  <si>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</si>
  <si>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</si>
  <si>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</si>
  <si>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</si>
  <si>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</si>
  <si>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</si>
  <si>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</si>
  <si>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</si>
  <si>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</si>
  <si>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</si>
  <si>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</si>
  <si>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</si>
  <si>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</si>
  <si>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</si>
  <si>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</si>
  <si>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</si>
  <si>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</si>
  <si>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</si>
  <si>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</si>
  <si>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</si>
  <si>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</si>
  <si>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</si>
  <si>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</si>
  <si>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</si>
  <si>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</si>
  <si>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</si>
  <si>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</si>
  <si>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</si>
  <si>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</si>
  <si>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</si>
  <si>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</si>
  <si>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</si>
  <si>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</si>
  <si>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</si>
  <si>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</si>
  <si>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</si>
  <si>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</si>
  <si>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</si>
  <si>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</si>
  <si>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</si>
  <si>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</si>
  <si>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</si>
  <si>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</si>
  <si>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</si>
  <si>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</si>
  <si>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</si>
  <si>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</si>
  <si>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</si>
  <si>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</si>
  <si>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</si>
  <si>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</si>
  <si>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</si>
  <si>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</si>
  <si>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</si>
  <si>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</si>
  <si>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</si>
  <si>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</si>
  <si>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</si>
  <si>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</si>
  <si>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</si>
  <si>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</si>
  <si>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</si>
  <si>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</si>
  <si>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</si>
  <si>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</si>
  <si>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</si>
  <si>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</si>
  <si>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</si>
  <si>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</si>
  <si>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</si>
  <si>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</si>
  <si>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</si>
  <si>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</si>
  <si>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</si>
  <si>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</si>
  <si>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</si>
  <si>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</si>
  <si>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</si>
  <si>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</si>
  <si>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</si>
  <si>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</si>
  <si>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</si>
  <si>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</si>
  <si>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</si>
  <si>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</si>
  <si>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</si>
  <si>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</si>
  <si>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</si>
  <si>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</si>
  <si>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</si>
  <si>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</si>
  <si>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</si>
  <si>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</si>
  <si>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</si>
  <si>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</si>
  <si>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</si>
  <si>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</si>
  <si>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</si>
  <si>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</si>
  <si>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</si>
  <si>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</si>
  <si>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</si>
  <si>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</si>
  <si>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</si>
  <si>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</si>
  <si>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</si>
  <si>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</si>
  <si>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</si>
  <si>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</si>
  <si>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</si>
  <si>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</si>
  <si>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</si>
  <si>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</si>
  <si>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</si>
  <si>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</si>
  <si>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</si>
  <si>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</si>
  <si>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</si>
  <si>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</si>
  <si>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</si>
  <si>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</si>
  <si>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</si>
  <si>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</si>
  <si>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</si>
  <si>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</si>
  <si>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</si>
  <si>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</si>
  <si>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</si>
  <si>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</si>
  <si>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</si>
  <si>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</si>
  <si>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</si>
  <si>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</si>
  <si>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</si>
  <si>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</si>
  <si>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</si>
  <si>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</si>
  <si>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</si>
  <si>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</si>
  <si>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</si>
  <si>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</si>
  <si>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</si>
  <si>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</si>
  <si>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</si>
  <si>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</si>
  <si>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</si>
  <si>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</si>
  <si>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</si>
  <si>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</si>
  <si>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</si>
  <si>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</si>
  <si>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</si>
  <si>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</si>
  <si>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</si>
  <si>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</si>
  <si>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</si>
  <si>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</si>
  <si>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</si>
  <si>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</si>
  <si>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</si>
  <si>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</si>
  <si>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</si>
  <si>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</si>
  <si>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</si>
  <si>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</si>
  <si>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</si>
  <si>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</si>
  <si>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</si>
  <si>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</si>
  <si>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</si>
  <si>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</si>
  <si>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</si>
  <si>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</si>
  <si>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</si>
  <si>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</si>
  <si>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</si>
  <si>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</si>
  <si>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</si>
  <si>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</si>
  <si>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</si>
  <si>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</si>
  <si>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</si>
  <si>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</si>
  <si>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</si>
  <si>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</si>
  <si>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</si>
  <si>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</si>
  <si>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</si>
  <si>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</si>
  <si>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</si>
  <si>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</si>
  <si>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</si>
  <si>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</si>
  <si>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</si>
  <si>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</si>
  <si>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</si>
  <si>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</si>
  <si>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</si>
  <si>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</si>
  <si>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</si>
  <si>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</si>
  <si>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</si>
  <si>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</si>
  <si>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</si>
  <si>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</si>
  <si>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</si>
  <si>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</si>
  <si>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</si>
  <si>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</si>
  <si>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</si>
  <si>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</si>
  <si>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</si>
  <si>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</si>
  <si>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</si>
  <si>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</si>
  <si>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</si>
  <si>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</si>
  <si>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</si>
  <si>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</si>
  <si>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</si>
  <si>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</si>
  <si>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</si>
  <si>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</si>
  <si>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</si>
  <si>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</si>
  <si>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</si>
  <si>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</si>
  <si>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</si>
  <si>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</si>
  <si>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</si>
  <si>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</si>
  <si>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</si>
  <si>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</si>
  <si>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</si>
  <si>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</si>
  <si>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</si>
  <si>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</si>
  <si>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</si>
  <si>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</si>
  <si>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</si>
  <si>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</si>
  <si>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</si>
  <si>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</si>
  <si>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</si>
  <si>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</si>
  <si>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</si>
  <si>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</si>
  <si>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</si>
  <si>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</si>
  <si>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</si>
  <si>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</si>
  <si>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</si>
  <si>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</si>
  <si>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</si>
  <si>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</si>
  <si>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</si>
  <si>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</si>
  <si>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</si>
  <si>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</si>
  <si>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</si>
  <si>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</si>
  <si>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</si>
  <si>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</si>
  <si>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</si>
  <si>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</si>
  <si>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</si>
  <si>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</si>
  <si>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</si>
  <si>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</si>
  <si>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</si>
  <si>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</si>
  <si>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</si>
  <si>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</si>
  <si>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</si>
  <si>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</si>
  <si>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</si>
  <si>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</si>
  <si>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</si>
  <si>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</si>
  <si>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</si>
  <si>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</si>
  <si>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</si>
  <si>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</si>
  <si>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</si>
  <si>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</si>
  <si>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</si>
  <si>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</si>
  <si>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</si>
  <si>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</si>
  <si>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</si>
  <si>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</si>
  <si>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</si>
  <si>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</si>
  <si>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</si>
  <si>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</si>
  <si>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</si>
  <si>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</si>
  <si>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</si>
  <si>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</si>
  <si>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</si>
  <si>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</si>
  <si>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</si>
  <si>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</si>
  <si>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</si>
  <si>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</si>
  <si>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</si>
  <si>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</si>
  <si>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</si>
  <si>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</si>
  <si>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</si>
  <si>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</si>
  <si>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</si>
  <si>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</si>
  <si>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</si>
  <si>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</si>
  <si>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</si>
  <si>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</si>
  <si>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</si>
  <si>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</si>
  <si>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</si>
  <si>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</si>
  <si>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</si>
  <si>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</si>
  <si>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</si>
  <si>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</si>
  <si>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</si>
  <si>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</si>
  <si>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</si>
  <si>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</si>
  <si>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</si>
  <si>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</si>
  <si>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</si>
  <si>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</si>
  <si>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</si>
  <si>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</si>
  <si>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</si>
  <si>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</si>
  <si>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</si>
  <si>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</si>
  <si>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</si>
  <si>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</si>
  <si>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</si>
  <si>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</si>
  <si>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</si>
  <si>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</si>
  <si>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</si>
  <si>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</si>
  <si>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</si>
  <si>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</si>
  <si>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</si>
  <si>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</si>
  <si>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</si>
  <si>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</si>
  <si>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</si>
  <si>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</si>
  <si>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</si>
  <si>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</si>
  <si>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</si>
  <si>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</si>
  <si>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</si>
  <si>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</si>
  <si>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</si>
  <si>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</si>
  <si>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</si>
  <si>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</si>
  <si>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</si>
  <si>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</si>
  <si>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</si>
  <si>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</si>
  <si>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</si>
  <si>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</si>
  <si>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</si>
  <si>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</si>
  <si>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</si>
  <si>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</si>
  <si>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</si>
  <si>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</si>
  <si>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</si>
  <si>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</si>
  <si>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</si>
  <si>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</si>
  <si>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</si>
  <si>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</si>
  <si>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</si>
  <si>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</si>
  <si>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</si>
  <si>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</si>
  <si>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</si>
  <si>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</si>
  <si>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</si>
  <si>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</si>
  <si>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</si>
  <si>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</si>
  <si>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</si>
  <si>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</si>
  <si>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</si>
  <si>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</si>
  <si>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</si>
  <si>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</si>
  <si>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</si>
  <si>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</si>
  <si>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</si>
  <si>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</si>
  <si>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</si>
  <si>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</si>
  <si>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</si>
  <si>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</si>
  <si>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</si>
  <si>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</si>
  <si>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</si>
  <si>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</si>
  <si>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</si>
  <si>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</si>
  <si>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</si>
  <si>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</si>
  <si>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</si>
  <si>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</si>
  <si>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</si>
  <si>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</si>
  <si>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</si>
  <si>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</si>
  <si>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</si>
  <si>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</si>
  <si>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</si>
  <si>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</si>
  <si>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</si>
  <si>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</si>
  <si>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</si>
  <si>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</si>
  <si>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</si>
  <si>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</si>
  <si>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</si>
  <si>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</si>
  <si>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</si>
  <si>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</si>
  <si>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</si>
  <si>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</si>
  <si>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</si>
  <si>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</si>
  <si>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</si>
  <si>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</si>
  <si>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</si>
  <si>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</si>
  <si>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</si>
  <si>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</si>
  <si>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</si>
  <si>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</si>
  <si>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</si>
  <si>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</si>
  <si>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</si>
  <si>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</si>
  <si>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</si>
  <si>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</si>
  <si>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</si>
  <si>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</si>
  <si>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</si>
  <si>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</si>
  <si>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</si>
  <si>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</si>
  <si>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</si>
  <si>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</si>
  <si>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</si>
  <si>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</si>
  <si>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</si>
  <si>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</si>
  <si>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</si>
  <si>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</si>
  <si>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</si>
  <si>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</si>
  <si>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</si>
  <si>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</si>
  <si>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</si>
  <si>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</si>
  <si>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</si>
  <si>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</si>
  <si>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</si>
  <si>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</si>
  <si>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</si>
  <si>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</si>
  <si>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</si>
  <si>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</si>
  <si>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</si>
  <si>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</si>
  <si>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</si>
  <si>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</si>
  <si>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</si>
  <si>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</si>
  <si>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</si>
  <si>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</si>
  <si>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</si>
  <si>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</si>
  <si>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</si>
  <si>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</si>
  <si>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</si>
  <si>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</si>
  <si>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</si>
  <si>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</si>
  <si>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</si>
  <si>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</si>
  <si>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</si>
  <si>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</si>
  <si>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</si>
  <si>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</si>
  <si>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</si>
  <si>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</si>
  <si>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</si>
  <si>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</si>
  <si>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</si>
  <si>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</si>
  <si>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</si>
  <si>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</si>
  <si>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</si>
  <si>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</si>
  <si>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</si>
  <si>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</si>
  <si>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</si>
  <si>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</si>
  <si>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</si>
  <si>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</si>
  <si>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</si>
  <si>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</si>
  <si>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</si>
  <si>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</si>
  <si>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</si>
  <si>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</si>
  <si>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</si>
  <si>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</si>
  <si>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</si>
  <si>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</si>
  <si>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</si>
  <si>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</si>
  <si>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</si>
  <si>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</si>
  <si>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</si>
  <si>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</si>
  <si>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</si>
  <si>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</si>
  <si>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</si>
  <si>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</si>
  <si>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</si>
  <si>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</si>
  <si>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</si>
  <si>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</si>
  <si>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</si>
  <si>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</si>
  <si>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</si>
  <si>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</si>
  <si>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</si>
  <si>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</si>
  <si>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</si>
  <si>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</si>
  <si>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</si>
  <si>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</si>
  <si>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</si>
  <si>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</si>
  <si>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</si>
  <si>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</si>
  <si>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</si>
  <si>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</si>
  <si>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</si>
  <si>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</si>
  <si>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</si>
  <si>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</si>
  <si>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</si>
  <si>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</si>
  <si>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</si>
  <si>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</si>
  <si>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</si>
  <si>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</si>
  <si>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</si>
  <si>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</si>
  <si>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</si>
  <si>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</si>
  <si>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</si>
  <si>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</si>
  <si>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</si>
  <si>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</si>
  <si>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</si>
  <si>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</si>
  <si>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</si>
  <si>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</si>
  <si>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</si>
  <si>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</si>
  <si>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</si>
  <si>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</si>
  <si>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</si>
  <si>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</si>
  <si>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</si>
  <si>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</si>
  <si>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</si>
  <si>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</si>
  <si>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</si>
  <si>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</si>
  <si>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</si>
  <si>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</si>
  <si>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</si>
  <si>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</si>
  <si>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</si>
  <si>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</si>
  <si>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</si>
  <si>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</si>
  <si>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</si>
  <si>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</si>
  <si>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</si>
  <si>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</si>
  <si>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</si>
  <si>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</si>
  <si>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</si>
  <si>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</si>
  <si>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</si>
  <si>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</si>
  <si>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</si>
  <si>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</si>
  <si>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</si>
  <si>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</si>
  <si>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</si>
  <si>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</si>
  <si>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</si>
  <si>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</si>
  <si>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</si>
  <si>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</si>
  <si>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</si>
  <si>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</si>
  <si>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</si>
  <si>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</si>
  <si>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</si>
  <si>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</si>
  <si>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</si>
  <si>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</si>
  <si>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</si>
  <si>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</si>
  <si>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</si>
  <si>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</si>
  <si>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</si>
  <si>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</si>
  <si>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</si>
  <si>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</si>
  <si>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</si>
  <si>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</si>
  <si>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</si>
  <si>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</si>
  <si>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</si>
  <si>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</si>
  <si>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</si>
  <si>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</si>
  <si>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</si>
  <si>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</si>
  <si>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</si>
  <si>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</si>
  <si>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</si>
  <si>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</si>
  <si>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</si>
  <si>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</si>
  <si>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</si>
  <si>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</si>
  <si>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</si>
  <si>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</si>
  <si>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</si>
  <si>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</si>
  <si>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</si>
  <si>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</si>
  <si>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</si>
  <si>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</si>
  <si>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</si>
  <si>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</si>
  <si>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</si>
  <si>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</si>
  <si>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</si>
  <si>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</si>
  <si>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</si>
  <si>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</si>
  <si>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</si>
  <si>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</si>
  <si>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</si>
  <si>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</si>
  <si>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</si>
  <si>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</si>
  <si>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</si>
  <si>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</si>
  <si>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</si>
  <si>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</si>
  <si>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</si>
  <si>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</si>
  <si>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</si>
  <si>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</si>
  <si>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</si>
  <si>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</si>
  <si>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</si>
  <si>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</si>
  <si>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</si>
  <si>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</si>
  <si>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</si>
  <si>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</si>
  <si>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</si>
  <si>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</si>
  <si>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</si>
  <si>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</si>
  <si>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</si>
  <si>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</si>
  <si>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</si>
  <si>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</si>
  <si>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</si>
  <si>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</si>
  <si>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</si>
  <si>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</si>
  <si>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</si>
  <si>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</si>
  <si>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</si>
  <si>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</si>
  <si>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</si>
  <si>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</si>
  <si>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</si>
  <si>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</si>
  <si>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</si>
  <si>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</si>
  <si>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</si>
  <si>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</si>
  <si>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</si>
  <si>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</si>
  <si>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</si>
  <si>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</si>
  <si>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</si>
  <si>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</si>
  <si>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</si>
  <si>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</si>
  <si>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</si>
  <si>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</si>
  <si>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</si>
  <si>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</si>
  <si>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</si>
  <si>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</si>
  <si>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</si>
  <si>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</si>
  <si>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</si>
  <si>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</si>
  <si>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</si>
  <si>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</si>
  <si>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</si>
  <si>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</si>
  <si>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</si>
  <si>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</si>
  <si>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</si>
  <si>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</si>
  <si>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</si>
  <si>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</si>
  <si>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</si>
  <si>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</si>
  <si>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</si>
  <si>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</si>
  <si>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</si>
  <si>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</si>
  <si>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</si>
  <si>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</si>
  <si>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</si>
  <si>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</si>
  <si>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</si>
  <si>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</si>
  <si>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</si>
  <si>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</si>
  <si>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</si>
  <si>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</si>
  <si>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</si>
  <si>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</si>
  <si>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</si>
  <si>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</si>
  <si>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</si>
  <si>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</si>
  <si>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</si>
  <si>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</si>
  <si>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</si>
  <si>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</si>
  <si>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</si>
  <si>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</si>
  <si>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</si>
  <si>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</si>
  <si>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</si>
  <si>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</si>
  <si>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</si>
  <si>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</si>
  <si>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</si>
  <si>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</si>
  <si>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</si>
  <si>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</si>
  <si>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</si>
  <si>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</si>
  <si>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</si>
  <si>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</si>
  <si>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</si>
  <si>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</si>
  <si>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</si>
  <si>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</si>
  <si>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</si>
  <si>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</si>
  <si>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</si>
  <si>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</si>
  <si>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</si>
  <si>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</si>
  <si>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</si>
  <si>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</si>
  <si>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</si>
  <si>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</si>
  <si>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</si>
  <si>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</si>
  <si>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</si>
  <si>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</si>
  <si>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</si>
  <si>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</si>
  <si>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</si>
  <si>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</si>
  <si>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</si>
  <si>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</si>
  <si>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</si>
  <si>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</si>
  <si>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</si>
  <si>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</si>
  <si>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</si>
  <si>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</si>
  <si>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</si>
  <si>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</si>
  <si>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</si>
  <si>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</si>
  <si>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</si>
  <si>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</si>
  <si>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</si>
  <si>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</si>
  <si>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</si>
  <si>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</si>
  <si>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</si>
  <si>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</si>
  <si>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</si>
  <si>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</si>
  <si>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</si>
  <si>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</si>
  <si>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</si>
  <si>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</si>
  <si>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</si>
  <si>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</si>
  <si>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</si>
  <si>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</si>
  <si>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</si>
  <si>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</si>
  <si>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</si>
  <si>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</si>
  <si>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</si>
  <si>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</si>
  <si>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</si>
  <si>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</si>
  <si>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</si>
  <si>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</si>
  <si>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</si>
  <si>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</si>
  <si>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</si>
  <si>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</si>
  <si>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</si>
  <si>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</si>
  <si>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</si>
  <si>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</si>
  <si>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</si>
  <si>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</si>
  <si>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</si>
  <si>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</si>
  <si>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</si>
  <si>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</si>
  <si>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</si>
  <si>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</si>
  <si>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</si>
  <si>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</si>
  <si>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</si>
  <si>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</si>
  <si>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</si>
  <si>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</si>
  <si>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</si>
  <si>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</si>
  <si>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</si>
  <si>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</si>
  <si>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</si>
  <si>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</si>
  <si>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</si>
  <si>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</si>
  <si>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</si>
  <si>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</si>
  <si>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</si>
  <si>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</si>
  <si>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</si>
  <si>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</si>
  <si>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</si>
  <si>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</si>
  <si>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</si>
  <si>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</si>
  <si>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</si>
  <si>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</si>
  <si>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</si>
  <si>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</si>
  <si>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</si>
  <si>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</si>
  <si>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</si>
  <si>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</si>
  <si>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</si>
  <si>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</si>
  <si>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</si>
  <si>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</si>
  <si>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</si>
  <si>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</si>
  <si>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</si>
  <si>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</si>
  <si>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</si>
  <si>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</si>
  <si>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</si>
  <si>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</si>
  <si>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</si>
  <si>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</si>
  <si>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</si>
  <si>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</si>
  <si>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</si>
  <si>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</si>
  <si>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</si>
  <si>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</si>
  <si>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</si>
  <si>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</si>
  <si>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</si>
  <si>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</si>
  <si>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</si>
  <si>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</si>
  <si>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</si>
  <si>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</si>
  <si>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</si>
  <si>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</si>
  <si>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</si>
  <si>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</si>
  <si>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</si>
  <si>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</si>
  <si>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</si>
  <si>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</si>
  <si>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</si>
  <si>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</si>
  <si>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</si>
  <si>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</si>
  <si>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</si>
  <si>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</si>
  <si>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</si>
  <si>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</si>
  <si>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</si>
  <si>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</si>
  <si>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</si>
  <si>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</si>
  <si>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</si>
  <si>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</si>
  <si>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</si>
  <si>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</si>
  <si>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</si>
  <si>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</si>
  <si>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</si>
  <si>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</si>
  <si>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</si>
  <si>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</si>
  <si>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</si>
  <si>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</si>
  <si>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</si>
  <si>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</si>
  <si>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</si>
  <si>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</si>
  <si>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</si>
  <si>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</si>
  <si>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</si>
  <si>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</si>
  <si>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</si>
  <si>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</si>
  <si>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</si>
  <si>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</si>
  <si>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</si>
  <si>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</si>
  <si>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</si>
  <si>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</si>
  <si>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</si>
  <si>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</si>
  <si>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</si>
  <si>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</si>
  <si>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</si>
  <si>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</si>
  <si>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</si>
  <si>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</si>
  <si>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</si>
  <si>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</si>
  <si>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</si>
  <si>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</si>
  <si>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</si>
  <si>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</si>
  <si>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</si>
  <si>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</si>
  <si>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</si>
  <si>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</si>
  <si>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</si>
  <si>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</si>
  <si>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</si>
  <si>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</si>
  <si>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</si>
  <si>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</si>
  <si>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</si>
  <si>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</si>
  <si>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</si>
  <si>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</si>
  <si>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</si>
  <si>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</si>
  <si>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</si>
  <si>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</si>
  <si>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</si>
  <si>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</si>
  <si>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</si>
  <si>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</si>
  <si>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</si>
  <si>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</si>
  <si>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</si>
  <si>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</si>
  <si>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</si>
  <si>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</si>
  <si>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</si>
  <si>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</si>
  <si>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</si>
  <si>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</si>
  <si>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</si>
  <si>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</si>
  <si>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</si>
  <si>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</si>
  <si>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</si>
  <si>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</si>
  <si>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</si>
  <si>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</si>
  <si>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</si>
  <si>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</si>
  <si>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</si>
  <si>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</si>
  <si>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</si>
  <si>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</si>
  <si>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</si>
  <si>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</si>
  <si>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</si>
  <si>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</si>
  <si>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</si>
  <si>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</si>
  <si>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</si>
  <si>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</si>
  <si>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</si>
  <si>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</si>
  <si>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</si>
  <si>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</si>
  <si>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</si>
  <si>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</si>
  <si>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</si>
  <si>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</si>
  <si>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</si>
  <si>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</si>
  <si>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</si>
  <si>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</si>
  <si>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</si>
  <si>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</si>
  <si>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</si>
  <si>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</si>
  <si>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</si>
  <si>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</si>
  <si>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</si>
  <si>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</si>
  <si>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</si>
  <si>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</si>
  <si>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</si>
  <si>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</si>
  <si>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</si>
  <si>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</si>
  <si>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</si>
  <si>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</si>
  <si>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</si>
  <si>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</si>
  <si>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</si>
  <si>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</si>
  <si>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</si>
  <si>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</si>
  <si>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</si>
  <si>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</si>
  <si>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</si>
  <si>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</si>
  <si>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</si>
  <si>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</si>
  <si>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</si>
  <si>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</si>
  <si>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</si>
  <si>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</si>
  <si>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</si>
  <si>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</si>
  <si>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</si>
  <si>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</si>
  <si>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</si>
  <si>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</si>
  <si>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</si>
  <si>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</si>
  <si>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</si>
  <si>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</si>
  <si>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</si>
  <si>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</si>
  <si>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</si>
  <si>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</si>
  <si>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</si>
  <si>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</si>
  <si>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</si>
  <si>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</si>
  <si>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</si>
  <si>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</si>
  <si>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</si>
  <si>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</si>
  <si>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</si>
  <si>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</si>
  <si>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</si>
  <si>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</si>
  <si>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</si>
  <si>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</si>
  <si>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</si>
  <si>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</si>
  <si>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</si>
  <si>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</si>
  <si>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</si>
  <si>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</si>
  <si>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</si>
  <si>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</si>
  <si>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</si>
  <si>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</si>
  <si>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</si>
  <si>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</si>
  <si>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</si>
  <si>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</si>
  <si>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</si>
  <si>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</si>
  <si>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</si>
  <si>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</si>
  <si>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</si>
  <si>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</si>
  <si>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</si>
  <si>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</si>
  <si>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</si>
  <si>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</si>
  <si>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</si>
  <si>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</si>
  <si>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</si>
  <si>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</si>
  <si>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</si>
  <si>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</si>
  <si>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</si>
  <si>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</si>
  <si>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</si>
  <si>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</si>
  <si>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</si>
  <si>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</si>
  <si>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</si>
  <si>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</si>
  <si>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</si>
  <si>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</si>
  <si>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</si>
  <si>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</si>
  <si>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</si>
  <si>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</si>
  <si>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</si>
  <si>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</si>
  <si>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</si>
  <si>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</si>
  <si>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</si>
  <si>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</si>
  <si>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</si>
  <si>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</si>
  <si>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</si>
  <si>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</si>
  <si>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</si>
  <si>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</si>
  <si>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</si>
  <si>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</si>
  <si>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</si>
  <si>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</si>
  <si>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</si>
  <si>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</si>
  <si>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</si>
  <si>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</si>
  <si>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</si>
  <si>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</si>
  <si>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</si>
  <si>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</si>
  <si>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</si>
  <si>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</si>
  <si>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</si>
  <si>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</si>
  <si>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</si>
  <si>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</si>
  <si>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</si>
  <si>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</si>
  <si>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</si>
  <si>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</si>
  <si>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</si>
  <si>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</si>
  <si>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</si>
  <si>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</si>
  <si>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</si>
  <si>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</si>
  <si>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</si>
  <si>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</si>
  <si>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</si>
  <si>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</si>
  <si>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</si>
  <si>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</si>
  <si>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</si>
  <si>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</si>
  <si>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</si>
  <si>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</si>
  <si>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</si>
  <si>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</si>
  <si>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</si>
  <si>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</si>
  <si>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</si>
  <si>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</si>
  <si>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</si>
  <si>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</si>
  <si>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</si>
  <si>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</si>
  <si>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</si>
  <si>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</si>
  <si>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</si>
  <si>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</si>
  <si>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</si>
  <si>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</si>
  <si>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</si>
  <si>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</si>
  <si>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</si>
  <si>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</si>
  <si>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</si>
  <si>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</si>
  <si>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</si>
  <si>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</si>
  <si>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</si>
  <si>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</si>
  <si>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</si>
  <si>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</si>
  <si>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</si>
  <si>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</si>
  <si>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</si>
  <si>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</si>
  <si>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</si>
  <si>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</si>
  <si>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</si>
  <si>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</si>
  <si>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</si>
  <si>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</si>
  <si>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</si>
  <si>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</si>
  <si>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</si>
  <si>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</si>
  <si>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</si>
  <si>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</si>
  <si>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</si>
  <si>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</si>
  <si>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</si>
  <si>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</si>
  <si>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</si>
  <si>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</si>
  <si>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</si>
  <si>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</si>
  <si>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</si>
  <si>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</si>
  <si>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</si>
  <si>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</si>
  <si>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</si>
  <si>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</si>
  <si>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</si>
  <si>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</si>
  <si>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</si>
  <si>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</si>
  <si>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</si>
  <si>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</si>
  <si>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</si>
  <si>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</si>
  <si>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</si>
  <si>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</si>
  <si>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</si>
  <si>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</si>
  <si>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</si>
  <si>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</si>
  <si>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</si>
  <si>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</si>
  <si>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</si>
  <si>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</si>
  <si>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</si>
  <si>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</si>
  <si>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</si>
  <si>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</si>
  <si>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</si>
  <si>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</si>
  <si>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</si>
  <si>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</si>
  <si>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</si>
  <si>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</si>
  <si>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</si>
  <si>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</si>
  <si>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</si>
  <si>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</si>
  <si>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</si>
  <si>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</si>
  <si>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</si>
  <si>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</si>
  <si>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</si>
  <si>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</si>
  <si>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</si>
  <si>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</si>
  <si>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</si>
  <si>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</si>
  <si>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</si>
  <si>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</si>
  <si>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</si>
  <si>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</si>
  <si>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</si>
  <si>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</si>
  <si>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</si>
  <si>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</si>
  <si>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</si>
  <si>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</si>
  <si>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</si>
  <si>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</si>
  <si>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</si>
  <si>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</si>
  <si>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</si>
  <si>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</si>
  <si>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</si>
  <si>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</si>
  <si>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</si>
  <si>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</si>
  <si>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</si>
  <si>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</si>
  <si>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</si>
  <si>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</si>
  <si>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</si>
  <si>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</si>
  <si>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</si>
  <si>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</si>
  <si>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</si>
  <si>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</si>
  <si>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</si>
  <si>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</si>
  <si>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</si>
  <si>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</si>
  <si>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</si>
  <si>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</si>
  <si>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</si>
  <si>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</si>
  <si>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</si>
  <si>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</si>
  <si>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</si>
  <si>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</si>
  <si>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</si>
  <si>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</si>
  <si>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</si>
  <si>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</si>
  <si>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</si>
  <si>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</si>
  <si>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</si>
  <si>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</si>
  <si>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</si>
  <si>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</si>
  <si>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</si>
  <si>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</si>
  <si>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</si>
  <si>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</si>
  <si>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</si>
  <si>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</si>
  <si>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</si>
  <si>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</si>
  <si>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</si>
  <si>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</si>
  <si>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</si>
  <si>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</si>
  <si>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</si>
  <si>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</si>
  <si>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</si>
  <si>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</si>
  <si>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</si>
  <si>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</si>
  <si>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</si>
  <si>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</si>
  <si>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</si>
  <si>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</si>
  <si>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</si>
  <si>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</si>
  <si>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</si>
  <si>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</si>
  <si>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</si>
  <si>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</si>
  <si>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</si>
  <si>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</si>
  <si>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</si>
  <si>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</si>
  <si>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</si>
  <si>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</si>
  <si>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</si>
  <si>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</si>
  <si>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</si>
  <si>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</si>
  <si>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</si>
  <si>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</si>
  <si>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</si>
  <si>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</si>
  <si>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</si>
  <si>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</si>
  <si>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</si>
  <si>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</si>
  <si>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</si>
  <si>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</si>
  <si>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</si>
  <si>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</si>
  <si>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</si>
  <si>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</si>
  <si>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</si>
  <si>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</si>
  <si>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</si>
  <si>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</si>
  <si>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</si>
  <si>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</si>
  <si>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</si>
  <si>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</si>
  <si>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</si>
  <si>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</si>
  <si>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</si>
  <si>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</si>
  <si>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</si>
  <si>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</si>
  <si>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</si>
  <si>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</si>
  <si>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</si>
  <si>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</si>
  <si>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</si>
  <si>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</si>
  <si>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</si>
  <si>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</si>
  <si>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</si>
  <si>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</si>
  <si>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</si>
  <si>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</si>
  <si>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</si>
  <si>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</si>
  <si>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</si>
  <si>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</si>
  <si>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</si>
  <si>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</si>
  <si>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</si>
  <si>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</si>
  <si>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</si>
  <si>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</si>
  <si>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</si>
  <si>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</si>
  <si>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</si>
  <si>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</si>
  <si>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</si>
  <si>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</si>
  <si>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</si>
  <si>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</si>
  <si>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</si>
  <si>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</si>
  <si>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</si>
  <si>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</si>
  <si>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</si>
  <si>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</si>
  <si>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</si>
  <si>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</si>
  <si>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</si>
  <si>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</si>
  <si>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</si>
  <si>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</si>
  <si>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</si>
  <si>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</si>
  <si>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</si>
  <si>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</si>
  <si>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</si>
  <si>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</si>
  <si>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</si>
  <si>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</si>
  <si>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</si>
  <si>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</si>
  <si>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</si>
  <si>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</si>
  <si>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</si>
  <si>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</si>
  <si>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</si>
  <si>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</si>
  <si>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</si>
  <si>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</si>
  <si>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</si>
  <si>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</si>
  <si>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</si>
  <si>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</si>
  <si>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</si>
  <si>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</si>
  <si>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</si>
  <si>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</si>
  <si>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</si>
  <si>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</si>
  <si>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</si>
  <si>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</si>
  <si>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</si>
  <si>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</si>
  <si>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</si>
  <si>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</si>
  <si>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</si>
  <si>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</si>
  <si>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</si>
  <si>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</si>
  <si>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</si>
  <si>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</si>
  <si>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</si>
  <si>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</si>
  <si>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</si>
  <si>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</si>
  <si>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</si>
  <si>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</si>
  <si>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</si>
  <si>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</si>
  <si>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</si>
  <si>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</si>
  <si>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</si>
  <si>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</si>
  <si>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</si>
  <si>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</si>
  <si>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</si>
  <si>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</si>
  <si>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</si>
  <si>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</si>
  <si>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</si>
  <si>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</si>
  <si>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</si>
  <si>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</si>
  <si>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</si>
  <si>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</si>
  <si>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</si>
  <si>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</si>
  <si>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</si>
  <si>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</si>
  <si>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</si>
  <si>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</si>
  <si>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</si>
  <si>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</si>
  <si>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</si>
  <si>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</si>
  <si>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</si>
  <si>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</si>
  <si>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</si>
  <si>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</si>
  <si>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</si>
  <si>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</si>
  <si>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</si>
  <si>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</si>
  <si>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</si>
  <si>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</si>
  <si>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</si>
  <si>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</si>
  <si>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</si>
  <si>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</si>
  <si>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</si>
  <si>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</si>
  <si>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</si>
  <si>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</si>
  <si>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</si>
  <si>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</si>
  <si>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</si>
  <si>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</si>
  <si>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</si>
  <si>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</si>
  <si>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</si>
  <si>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</si>
  <si>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</si>
  <si>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</si>
  <si>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</si>
  <si>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</si>
  <si>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</si>
  <si>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</si>
  <si>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</si>
  <si>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</si>
  <si>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</si>
  <si>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</si>
  <si>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</si>
  <si>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</si>
  <si>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</si>
  <si>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</si>
  <si>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</si>
  <si>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</si>
  <si>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</si>
  <si>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</si>
  <si>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</si>
  <si>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</si>
  <si>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</si>
  <si>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</si>
  <si>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</si>
  <si>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</si>
  <si>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</si>
  <si>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</si>
  <si>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</si>
  <si>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</si>
  <si>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</si>
  <si>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</si>
  <si>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</si>
  <si>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</si>
  <si>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</si>
  <si>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</si>
  <si>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</si>
  <si>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</si>
  <si>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</si>
  <si>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</si>
  <si>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</si>
  <si>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</si>
  <si>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</si>
  <si>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</si>
  <si>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</si>
  <si>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</si>
  <si>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</si>
  <si>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</si>
  <si>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</si>
  <si>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</si>
  <si>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</si>
  <si>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</si>
  <si>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</si>
  <si>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</si>
  <si>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</si>
  <si>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</si>
  <si>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</si>
  <si>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</si>
  <si>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</si>
  <si>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</si>
  <si>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</si>
  <si>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</si>
  <si>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</si>
  <si>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</si>
  <si>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</si>
  <si>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</si>
  <si>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</si>
  <si>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</si>
  <si>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</si>
  <si>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</si>
  <si>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</si>
  <si>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</si>
  <si>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</si>
  <si>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</si>
  <si>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</si>
  <si>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</si>
  <si>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</si>
  <si>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</si>
  <si>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</si>
  <si>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</si>
  <si>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</si>
  <si>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</si>
  <si>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</si>
  <si>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</si>
  <si>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</si>
  <si>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</si>
  <si>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</si>
  <si>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</si>
  <si>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</si>
  <si>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</si>
  <si>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</si>
  <si>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</si>
  <si>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</si>
  <si>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</si>
  <si>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</si>
  <si>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</si>
  <si>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</si>
  <si>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</si>
  <si>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</si>
  <si>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</si>
  <si>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</si>
  <si>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</si>
  <si>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</si>
  <si>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</si>
  <si>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</si>
  <si>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</si>
  <si>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</si>
  <si>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</si>
  <si>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</si>
  <si>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</si>
  <si>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</si>
  <si>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</si>
  <si>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</si>
  <si>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</si>
  <si>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</si>
  <si>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</si>
  <si>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</si>
  <si>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</si>
  <si>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</si>
  <si>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</si>
  <si>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</si>
  <si>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</si>
  <si>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</si>
  <si>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</si>
  <si>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</si>
  <si>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</si>
  <si>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</si>
  <si>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</si>
  <si>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</si>
  <si>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</si>
  <si>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</si>
  <si>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</si>
  <si>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</si>
  <si>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</si>
  <si>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</si>
  <si>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</si>
  <si>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</si>
  <si>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</si>
  <si>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</si>
  <si>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</si>
  <si>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</si>
  <si>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</si>
  <si>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</si>
  <si>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</si>
  <si>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</si>
  <si>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</si>
  <si>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</si>
  <si>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</si>
  <si>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</si>
  <si>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</si>
  <si>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</si>
  <si>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</si>
  <si>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</si>
  <si>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</si>
  <si>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</si>
  <si>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</si>
  <si>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</si>
  <si>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</si>
  <si>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</si>
  <si>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</si>
  <si>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</si>
  <si>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</si>
  <si>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</si>
  <si>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</si>
  <si>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</si>
  <si>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</si>
  <si>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</si>
  <si>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</si>
  <si>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</si>
  <si>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</si>
  <si>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</si>
  <si>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</si>
  <si>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</si>
  <si>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</si>
  <si>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</si>
  <si>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</si>
  <si>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</si>
  <si>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</si>
  <si>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</si>
  <si>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</si>
  <si>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</si>
  <si>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</si>
  <si>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</si>
  <si>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</si>
  <si>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</si>
  <si>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</si>
  <si>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</si>
  <si>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</si>
  <si>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</si>
  <si>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</si>
  <si>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</si>
  <si>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</si>
  <si>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</si>
  <si>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</si>
  <si>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</si>
  <si>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</si>
  <si>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</si>
  <si>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</si>
  <si>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</si>
  <si>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</si>
  <si>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</si>
  <si>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</si>
  <si>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</si>
  <si>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</si>
  <si>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</si>
  <si>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</si>
  <si>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</si>
  <si>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</si>
  <si>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</si>
  <si>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</si>
  <si>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</si>
  <si>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</si>
  <si>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</si>
  <si>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</si>
  <si>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</si>
  <si>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</si>
  <si>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</si>
  <si>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</si>
  <si>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</si>
  <si>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</si>
  <si>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</si>
  <si>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</si>
  <si>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</si>
  <si>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</si>
  <si>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</si>
  <si>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</si>
  <si>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</si>
  <si>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</si>
  <si>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</si>
  <si>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</si>
  <si>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</si>
  <si>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</si>
  <si>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</si>
  <si>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</si>
  <si>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</si>
  <si>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</si>
  <si>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</si>
  <si>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</si>
  <si>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</si>
  <si>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</si>
  <si>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</si>
  <si>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</si>
  <si>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</si>
  <si>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</si>
  <si>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</si>
  <si>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</si>
  <si>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</si>
  <si>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</si>
  <si>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</si>
  <si>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</si>
  <si>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</si>
  <si>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</si>
  <si>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</si>
  <si>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</si>
  <si>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</si>
  <si>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</si>
  <si>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</si>
  <si>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</si>
  <si>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</si>
  <si>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</si>
  <si>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</si>
  <si>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</si>
  <si>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</si>
  <si>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</si>
  <si>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</si>
  <si>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</si>
  <si>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</si>
  <si>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</si>
  <si>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</si>
  <si>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</si>
  <si>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</si>
  <si>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</si>
  <si>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</si>
  <si>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</si>
  <si>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</si>
  <si>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</si>
  <si>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</si>
  <si>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</si>
  <si>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</si>
  <si>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</si>
  <si>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</si>
  <si>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</si>
  <si>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</si>
  <si>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</si>
  <si>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</si>
  <si>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</si>
  <si>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</si>
  <si>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</si>
  <si>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</si>
  <si>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</si>
  <si>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</si>
  <si>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</si>
  <si>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</si>
  <si>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</si>
  <si>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</si>
  <si>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</si>
  <si>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</si>
  <si>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</si>
  <si>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</si>
  <si>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</si>
  <si>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</si>
  <si>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</si>
  <si>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</si>
  <si>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</si>
  <si>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</si>
  <si>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</si>
  <si>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</si>
  <si>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</si>
  <si>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</si>
  <si>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</si>
  <si>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</si>
  <si>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</si>
  <si>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</si>
  <si>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</si>
  <si>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</si>
  <si>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</si>
  <si>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</si>
  <si>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</si>
  <si>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</si>
  <si>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</si>
  <si>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</si>
  <si>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</si>
  <si>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</si>
  <si>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</si>
  <si>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</si>
  <si>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</si>
  <si>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</si>
  <si>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</si>
  <si>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</si>
  <si>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</si>
  <si>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</si>
  <si>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</si>
  <si>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</si>
  <si>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</si>
  <si>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</si>
  <si>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</si>
  <si>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</si>
  <si>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</si>
  <si>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</si>
  <si>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</si>
  <si>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</si>
  <si>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</si>
  <si>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</si>
  <si>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</si>
  <si>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</si>
  <si>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</si>
  <si>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</si>
  <si>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</si>
  <si>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</si>
  <si>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</si>
  <si>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</si>
  <si>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</si>
  <si>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</si>
  <si>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</si>
  <si>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</si>
  <si>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</si>
  <si>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</si>
  <si>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</si>
  <si>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</si>
  <si>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</si>
  <si>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</si>
  <si>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</si>
  <si>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</si>
  <si>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</si>
  <si>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</si>
  <si>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</si>
  <si>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</si>
  <si>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</si>
  <si>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</si>
  <si>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</si>
  <si>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</si>
  <si>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</si>
  <si>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</si>
  <si>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</si>
  <si>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</si>
  <si>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</si>
  <si>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</si>
  <si>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</si>
  <si>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</si>
  <si>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</si>
  <si>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</si>
  <si>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</si>
  <si>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</si>
  <si>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</si>
  <si>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</si>
  <si>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</si>
  <si>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</si>
  <si>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</si>
  <si>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</si>
  <si>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</si>
  <si>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</si>
  <si>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</si>
  <si>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</si>
  <si>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</si>
  <si>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</si>
  <si>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</si>
  <si>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</si>
  <si>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</si>
  <si>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</si>
  <si>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</si>
  <si>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</si>
  <si>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</si>
  <si>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</si>
  <si>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</si>
  <si>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</si>
  <si>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</si>
  <si>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</si>
  <si>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</si>
  <si>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</si>
  <si>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</si>
  <si>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</si>
  <si>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</si>
  <si>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</si>
  <si>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</si>
  <si>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</si>
  <si>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</si>
  <si>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</si>
  <si>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</si>
  <si>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</si>
  <si>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</si>
  <si>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</si>
  <si>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</si>
  <si>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</si>
  <si>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</si>
  <si>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</si>
  <si>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</si>
  <si>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</si>
  <si>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</si>
  <si>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</si>
  <si>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</si>
  <si>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</si>
  <si>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</si>
  <si>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</si>
  <si>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</si>
  <si>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</si>
  <si>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</si>
  <si>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</si>
  <si>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</si>
  <si>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</si>
  <si>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</si>
  <si>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</si>
  <si>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</si>
  <si>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</si>
  <si>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</si>
  <si>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</si>
  <si>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</si>
  <si>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</si>
  <si>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</si>
  <si>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</si>
  <si>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</si>
  <si>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</si>
  <si>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</si>
  <si>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</si>
  <si>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</si>
  <si>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</si>
  <si>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</si>
  <si>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</si>
  <si>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</si>
  <si>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</si>
  <si>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</si>
  <si>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</si>
  <si>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</si>
  <si>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</si>
  <si>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</si>
  <si>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</si>
  <si>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</si>
  <si>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</si>
  <si>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</si>
  <si>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</si>
  <si>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</si>
  <si>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</si>
  <si>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</si>
  <si>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</si>
  <si>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</si>
  <si>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</si>
  <si>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</si>
  <si>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</si>
  <si>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</si>
  <si>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</si>
  <si>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</si>
  <si>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</si>
  <si>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</si>
  <si>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</si>
  <si>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</si>
  <si>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</si>
  <si>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</si>
  <si>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</si>
  <si>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</si>
  <si>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</si>
  <si>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</si>
  <si>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</si>
  <si>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</si>
  <si>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</si>
  <si>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</si>
  <si>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</si>
  <si>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</si>
  <si>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</si>
  <si>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</si>
  <si>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</si>
  <si>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</si>
  <si>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</si>
  <si>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</si>
  <si>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</si>
  <si>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</si>
  <si>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</si>
  <si>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</si>
  <si>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</si>
  <si>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</si>
  <si>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</si>
  <si>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</si>
  <si>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</si>
  <si>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</si>
  <si>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</si>
  <si>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</si>
  <si>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</si>
  <si>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</si>
  <si>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</si>
  <si>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</si>
  <si>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</si>
  <si>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</si>
  <si>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</si>
  <si>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</si>
  <si>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</si>
  <si>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</si>
  <si>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</si>
  <si>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</si>
  <si>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</si>
  <si>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</si>
  <si>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</si>
  <si>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</si>
  <si>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</si>
  <si>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</si>
  <si>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</si>
  <si>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</si>
  <si>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</si>
  <si>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</si>
  <si>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</si>
  <si>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</si>
  <si>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</si>
  <si>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</si>
  <si>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</si>
  <si>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</si>
  <si>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</si>
  <si>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</si>
  <si>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</si>
  <si>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</si>
  <si>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</si>
  <si>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</si>
  <si>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</si>
  <si>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</si>
  <si>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</si>
  <si>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</si>
  <si>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</si>
  <si>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</si>
  <si>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</si>
  <si>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</si>
  <si>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</si>
  <si>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</si>
  <si>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</si>
  <si>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</si>
  <si>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</si>
  <si>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</si>
  <si>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</si>
  <si>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</si>
  <si>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</si>
  <si>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</si>
  <si>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</si>
  <si>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</si>
  <si>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</si>
  <si>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</si>
  <si>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</si>
  <si>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</si>
  <si>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</si>
  <si>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</si>
  <si>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</si>
  <si>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</si>
  <si>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</si>
  <si>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</si>
  <si>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</si>
  <si>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</si>
  <si>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</si>
  <si>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</si>
  <si>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</si>
  <si>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</si>
  <si>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</si>
  <si>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</si>
  <si>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</si>
  <si>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</si>
  <si>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</si>
  <si>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</si>
  <si>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</si>
  <si>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</si>
  <si>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</si>
  <si>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</si>
  <si>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</si>
  <si>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</si>
  <si>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</si>
  <si>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</si>
  <si>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</si>
  <si>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</si>
  <si>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</si>
  <si>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</si>
  <si>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</si>
  <si>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</si>
  <si>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</si>
  <si>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</si>
  <si>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</si>
  <si>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</si>
  <si>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</si>
  <si>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</si>
  <si>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</si>
  <si>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</si>
  <si>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</si>
  <si>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</si>
  <si>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</si>
  <si>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</si>
  <si>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</si>
  <si>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</si>
  <si>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</si>
  <si>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</si>
  <si>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</si>
  <si>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</si>
  <si>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</si>
  <si>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</si>
  <si>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</si>
  <si>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</si>
  <si>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</si>
  <si>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</si>
  <si>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</si>
  <si>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</si>
  <si>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</si>
  <si>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</si>
  <si>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</si>
  <si>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</si>
  <si>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</si>
  <si>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</si>
  <si>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</si>
  <si>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</si>
  <si>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</si>
  <si>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</si>
  <si>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</si>
  <si>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</si>
  <si>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</si>
  <si>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</si>
  <si>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</si>
  <si>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</si>
  <si>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</si>
  <si>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</si>
  <si>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</si>
  <si>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</si>
  <si>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</si>
  <si>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</si>
  <si>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</si>
  <si>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</si>
  <si>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</si>
  <si>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</si>
  <si>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</si>
  <si>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</si>
  <si>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</si>
  <si>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</si>
  <si>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</si>
  <si>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</si>
  <si>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</si>
  <si>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</si>
  <si>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</si>
  <si>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</si>
  <si>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</si>
  <si>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</si>
  <si>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</si>
  <si>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</si>
  <si>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</si>
  <si>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</si>
  <si>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</si>
  <si>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</si>
  <si>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</si>
  <si>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</si>
  <si>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</si>
  <si>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</si>
  <si>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</si>
  <si>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</si>
  <si>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</si>
  <si>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</si>
  <si>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</si>
  <si>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</si>
  <si>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</si>
  <si>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</si>
  <si>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</si>
  <si>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</si>
  <si>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</si>
  <si>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</si>
  <si>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</si>
  <si>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</si>
  <si>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</si>
  <si>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</si>
  <si>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</si>
  <si>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</si>
  <si>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</si>
  <si>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</si>
  <si>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</si>
  <si>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</si>
  <si>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</si>
  <si>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</si>
  <si>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</si>
  <si>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</si>
  <si>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</si>
  <si>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</si>
  <si>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</si>
  <si>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</si>
  <si>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</si>
  <si>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</si>
  <si>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</si>
  <si>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</si>
  <si>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</si>
  <si>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</si>
  <si>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</si>
  <si>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</si>
  <si>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</si>
  <si>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</si>
  <si>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</si>
  <si>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</si>
  <si>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</si>
  <si>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</si>
  <si>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</si>
  <si>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</si>
  <si>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</si>
  <si>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</si>
  <si>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</si>
  <si>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</si>
  <si>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</si>
  <si>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</si>
  <si>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</si>
  <si>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</si>
  <si>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</si>
  <si>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</si>
  <si>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</si>
  <si>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</si>
  <si>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</si>
  <si>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</si>
  <si>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</si>
  <si>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</si>
  <si>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</si>
  <si>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</si>
  <si>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</si>
  <si>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</si>
  <si>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</si>
  <si>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</si>
  <si>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</si>
  <si>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</si>
  <si>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</si>
  <si>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</si>
  <si>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</si>
  <si>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</si>
  <si>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</si>
  <si>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</si>
  <si>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</si>
  <si>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</si>
  <si>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</si>
  <si>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</si>
  <si>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</si>
  <si>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</si>
  <si>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</si>
  <si>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</si>
  <si>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</si>
  <si>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</si>
  <si>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</si>
  <si>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</si>
  <si>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</si>
  <si>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</si>
  <si>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</si>
  <si>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</si>
  <si>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</si>
  <si>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</si>
  <si>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</si>
  <si>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</si>
  <si>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</si>
  <si>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</si>
  <si>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</si>
  <si>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</si>
  <si>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</si>
  <si>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</si>
  <si>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</si>
  <si>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</si>
  <si>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</si>
  <si>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</si>
  <si>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</si>
  <si>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</si>
  <si>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</si>
  <si>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</si>
  <si>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</si>
  <si>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</si>
  <si>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</si>
  <si>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</si>
  <si>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</si>
  <si>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</si>
  <si>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</si>
  <si>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</si>
  <si>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</si>
  <si>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</si>
  <si>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</si>
  <si>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</si>
  <si>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</si>
  <si>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</si>
  <si>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</si>
  <si>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</si>
  <si>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</si>
  <si>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</si>
  <si>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</si>
  <si>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</si>
  <si>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</si>
  <si>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</si>
  <si>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</si>
  <si>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</si>
  <si>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</si>
  <si>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</si>
  <si>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</si>
  <si>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</si>
  <si>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</si>
  <si>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</si>
  <si>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</si>
  <si>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</si>
  <si>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</si>
  <si>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</si>
  <si>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</si>
  <si>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</si>
  <si>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</si>
  <si>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</si>
  <si>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</si>
  <si>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</si>
  <si>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</si>
  <si>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</si>
  <si>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</si>
  <si>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</si>
  <si>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</si>
  <si>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</si>
  <si>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</si>
  <si>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</si>
  <si>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</si>
  <si>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</si>
  <si>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</si>
  <si>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</si>
  <si>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</si>
  <si>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</si>
  <si>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</si>
  <si>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</si>
  <si>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</si>
  <si>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</si>
  <si>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</si>
  <si>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</si>
  <si>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</si>
  <si>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</si>
  <si>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</si>
  <si>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</si>
  <si>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</si>
  <si>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</si>
  <si>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</si>
  <si>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</si>
  <si>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</si>
  <si>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</si>
  <si>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</si>
  <si>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</si>
  <si>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</si>
  <si>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</si>
  <si>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</si>
  <si>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</si>
  <si>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</si>
  <si>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</si>
  <si>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</si>
  <si>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</si>
  <si>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</si>
  <si>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</si>
  <si>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</si>
  <si>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</si>
  <si>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</si>
  <si>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</si>
  <si>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</si>
  <si>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</si>
  <si>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</si>
  <si>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</si>
  <si>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</si>
  <si>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</si>
  <si>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</si>
  <si>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</si>
  <si>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</si>
  <si>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</si>
  <si>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</si>
  <si>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</si>
  <si>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</si>
  <si>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</si>
  <si>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</si>
  <si>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</si>
  <si>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</si>
  <si>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</si>
  <si>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</si>
  <si>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</si>
  <si>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</si>
  <si>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</si>
  <si>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</si>
  <si>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</si>
  <si>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</si>
  <si>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</si>
  <si>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</si>
  <si>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</si>
  <si>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</si>
  <si>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</si>
  <si>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</si>
  <si>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</si>
  <si>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</si>
  <si>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</si>
  <si>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</si>
  <si>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</si>
  <si>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</si>
  <si>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</si>
  <si>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</si>
  <si>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</si>
  <si>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</si>
  <si>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</si>
  <si>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</si>
  <si>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</si>
  <si>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</si>
  <si>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</si>
  <si>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</si>
  <si>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</si>
  <si>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</si>
  <si>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</si>
  <si>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</si>
  <si>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</si>
  <si>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</si>
  <si>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</si>
  <si>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</si>
  <si>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</si>
  <si>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</si>
  <si>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</si>
  <si>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</si>
  <si>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</si>
  <si>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</si>
  <si>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</si>
  <si>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</si>
  <si>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</si>
  <si>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</si>
  <si>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</si>
  <si>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</si>
  <si>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</si>
  <si>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</si>
  <si>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</si>
  <si>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</si>
  <si>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</si>
  <si>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</si>
  <si>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</si>
  <si>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</si>
  <si>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</si>
  <si>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</si>
  <si>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</si>
  <si>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</si>
  <si>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</si>
  <si>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</si>
  <si>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</si>
  <si>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</si>
  <si>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</si>
  <si>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</si>
  <si>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</si>
  <si>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</si>
  <si>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</si>
  <si>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</si>
  <si>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</si>
  <si>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</si>
  <si>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</si>
  <si>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</si>
  <si>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</si>
  <si>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</si>
  <si>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</si>
  <si>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</si>
  <si>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</si>
  <si>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</si>
  <si>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</si>
  <si>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</si>
  <si>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</si>
  <si>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</si>
  <si>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</si>
  <si>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</si>
  <si>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</si>
  <si>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</si>
  <si>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</si>
  <si>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</si>
  <si>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</si>
  <si>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</si>
  <si>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</si>
  <si>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</si>
  <si>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</si>
  <si>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</si>
  <si>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</si>
  <si>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</si>
  <si>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</si>
  <si>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</si>
  <si>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</si>
  <si>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</si>
  <si>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</si>
  <si>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</si>
  <si>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</si>
  <si>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</si>
  <si>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</si>
  <si>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</si>
  <si>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</si>
  <si>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</si>
  <si>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</si>
  <si>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</si>
  <si>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</si>
  <si>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</si>
  <si>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</si>
  <si>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</si>
  <si>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</si>
  <si>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</si>
  <si>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</si>
  <si>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</si>
  <si>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</si>
  <si>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</si>
  <si>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</si>
  <si>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</si>
  <si>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</si>
  <si>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</si>
  <si>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</si>
  <si>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</si>
  <si>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</si>
  <si>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</si>
  <si>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</si>
  <si>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</si>
  <si>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</si>
  <si>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</si>
  <si>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</si>
  <si>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</si>
  <si>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</si>
  <si>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</si>
  <si>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</si>
  <si>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</si>
  <si>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</si>
  <si>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</si>
  <si>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</si>
  <si>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</si>
  <si>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</si>
  <si>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</si>
  <si>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</si>
  <si>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</si>
  <si>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</si>
  <si>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</si>
  <si>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</si>
  <si>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</si>
  <si>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</si>
  <si>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</si>
  <si>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</si>
  <si>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</si>
  <si>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</si>
  <si>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</si>
  <si>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</si>
  <si>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</si>
  <si>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</si>
  <si>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</si>
  <si>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</si>
  <si>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</si>
  <si>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</si>
  <si>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</si>
  <si>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</si>
  <si>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</si>
  <si>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</si>
  <si>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</si>
  <si>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</si>
  <si>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</si>
  <si>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</si>
  <si>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</si>
  <si>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</si>
  <si>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</si>
  <si>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</si>
  <si>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</si>
  <si>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</si>
  <si>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</si>
  <si>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</si>
  <si>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</si>
  <si>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</si>
  <si>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</si>
  <si>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</si>
  <si>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</si>
  <si>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</si>
  <si>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</si>
  <si>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</si>
  <si>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</si>
  <si>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</si>
  <si>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</si>
  <si>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</si>
  <si>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</si>
  <si>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</si>
  <si>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</si>
  <si>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</si>
  <si>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</si>
  <si>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</si>
  <si>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</si>
  <si>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</si>
  <si>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</si>
  <si>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</si>
  <si>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</si>
  <si>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</si>
  <si>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</si>
  <si>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</si>
  <si>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</si>
  <si>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</si>
  <si>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</si>
  <si>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</si>
  <si>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</si>
  <si>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</si>
  <si>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</si>
  <si>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</si>
  <si>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</si>
  <si>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</si>
  <si>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</si>
  <si>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</si>
  <si>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</si>
  <si>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</si>
  <si>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</si>
  <si>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</si>
  <si>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</si>
  <si>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</si>
  <si>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</si>
  <si>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</si>
  <si>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</si>
  <si>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</si>
  <si>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</si>
  <si>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</si>
  <si>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</si>
  <si>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</si>
  <si>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</si>
  <si>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</si>
  <si>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</si>
  <si>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</si>
  <si>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</si>
  <si>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</si>
  <si>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</si>
  <si>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</si>
  <si>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</si>
  <si>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</si>
  <si>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</si>
  <si>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</si>
  <si>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</si>
  <si>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</si>
  <si>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</si>
  <si>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</si>
  <si>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</si>
  <si>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</si>
  <si>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</si>
  <si>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</si>
  <si>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</si>
  <si>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</si>
  <si>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</si>
  <si>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</si>
  <si>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</si>
  <si>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</si>
  <si>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</si>
  <si>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</si>
  <si>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</si>
  <si>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</si>
  <si>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</si>
  <si>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</si>
  <si>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</si>
  <si>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</si>
  <si>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</si>
  <si>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</si>
  <si>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</si>
  <si>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</si>
  <si>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</si>
  <si>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</si>
  <si>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</si>
  <si>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</si>
  <si>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</si>
  <si>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</si>
  <si>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</si>
  <si>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</si>
  <si>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</si>
  <si>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</si>
  <si>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</si>
  <si>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</si>
  <si>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</si>
  <si>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</si>
  <si>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</si>
  <si>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</si>
  <si>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</si>
  <si>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</si>
  <si>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</si>
  <si>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</si>
  <si>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</si>
  <si>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</si>
  <si>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</si>
  <si>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</si>
  <si>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</si>
  <si>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</si>
  <si>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</si>
  <si>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</si>
  <si>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</si>
  <si>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</si>
  <si>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</si>
  <si>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</si>
  <si>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</si>
  <si>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</si>
  <si>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</si>
  <si>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</si>
  <si>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</si>
  <si>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</si>
  <si>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</si>
  <si>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</si>
  <si>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</si>
  <si>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</si>
  <si>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</si>
  <si>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</si>
  <si>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</si>
  <si>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</si>
  <si>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</si>
  <si>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</si>
  <si>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</si>
  <si>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</si>
  <si>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</si>
  <si>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</si>
  <si>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</si>
  <si>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</si>
  <si>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</si>
  <si>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</si>
  <si>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</si>
  <si>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</si>
  <si>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</si>
  <si>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</si>
  <si>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</si>
  <si>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</si>
  <si>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</si>
  <si>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</si>
  <si>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</si>
  <si>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</si>
  <si>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</si>
  <si>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</si>
  <si>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</si>
  <si>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</si>
  <si>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</si>
  <si>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</si>
  <si>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</si>
  <si>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</si>
  <si>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</si>
  <si>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</si>
  <si>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</si>
  <si>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</si>
  <si>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</si>
  <si>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</si>
  <si>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</si>
  <si>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</si>
  <si>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</si>
  <si>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</si>
  <si>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</si>
  <si>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</si>
  <si>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</si>
  <si>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</si>
  <si>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</si>
  <si>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</si>
  <si>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</si>
  <si>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</si>
  <si>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</si>
  <si>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</si>
  <si>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</si>
  <si>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</si>
  <si>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</si>
  <si>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</si>
  <si>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</si>
  <si>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</si>
  <si>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</si>
  <si>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</si>
  <si>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</si>
  <si>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</si>
  <si>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</si>
  <si>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</si>
  <si>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</si>
  <si>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</si>
  <si>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</si>
  <si>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</si>
  <si>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</si>
  <si>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</si>
  <si>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</si>
  <si>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</si>
  <si>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</si>
  <si>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</si>
  <si>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</si>
  <si>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</si>
  <si>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</si>
  <si>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</si>
  <si>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</si>
  <si>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</si>
  <si>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</si>
  <si>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</si>
  <si>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</si>
  <si>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</si>
  <si>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</si>
  <si>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</si>
  <si>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</si>
  <si>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</si>
  <si>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</si>
  <si>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</si>
  <si>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</si>
  <si>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</si>
  <si>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</si>
  <si>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</si>
  <si>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</si>
  <si>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</si>
  <si>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</si>
  <si>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</si>
  <si>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</si>
  <si>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</si>
  <si>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</si>
  <si>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</si>
  <si>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</si>
  <si>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</si>
  <si>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</si>
  <si>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</si>
  <si>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</si>
  <si>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</si>
  <si>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</si>
  <si>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</si>
  <si>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</si>
  <si>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</si>
  <si>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</si>
  <si>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</si>
  <si>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</si>
  <si>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</si>
  <si>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</si>
  <si>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</si>
  <si>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</si>
  <si>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</si>
  <si>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</si>
  <si>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</si>
  <si>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</si>
  <si>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</si>
  <si>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</si>
  <si>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</si>
  <si>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</si>
  <si>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</si>
  <si>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</si>
  <si>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</si>
  <si>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</si>
  <si>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</si>
  <si>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</si>
  <si>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</si>
  <si>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</si>
  <si>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</si>
  <si>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</si>
  <si>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</si>
  <si>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</si>
  <si>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</si>
  <si>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</si>
  <si>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</si>
  <si>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</si>
  <si>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</si>
  <si>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</si>
  <si>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</si>
  <si>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</si>
  <si>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</si>
  <si>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</si>
  <si>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</si>
  <si>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</si>
  <si>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</si>
  <si>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</si>
  <si>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</si>
  <si>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</si>
  <si>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</si>
  <si>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</si>
  <si>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</si>
  <si>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</si>
  <si>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</si>
  <si>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</si>
  <si>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</si>
  <si>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</si>
  <si>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</si>
  <si>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</si>
  <si>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</si>
  <si>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</si>
  <si>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</si>
  <si>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</si>
  <si>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</si>
  <si>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</si>
  <si>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</si>
  <si>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</si>
  <si>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</si>
  <si>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</si>
  <si>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</si>
  <si>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</si>
  <si>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</si>
  <si>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</si>
  <si>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</si>
  <si>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</si>
  <si>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</si>
  <si>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</si>
  <si>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</si>
  <si>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</si>
  <si>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</si>
  <si>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</si>
  <si>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</si>
  <si>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</si>
  <si>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</si>
  <si>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</si>
  <si>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</si>
  <si>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</si>
  <si>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</si>
  <si>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</si>
  <si>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</si>
  <si>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</si>
  <si>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</si>
  <si>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</si>
  <si>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</si>
  <si>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</si>
  <si>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</si>
  <si>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</si>
  <si>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</si>
  <si>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</si>
  <si>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</si>
  <si>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</si>
  <si>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</si>
  <si>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</si>
  <si>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</si>
  <si>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</si>
  <si>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</si>
  <si>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</si>
  <si>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</si>
  <si>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</si>
  <si>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</si>
  <si>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</si>
  <si>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</si>
  <si>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</si>
  <si>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</si>
  <si>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</si>
  <si>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</si>
  <si>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</si>
  <si>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</si>
  <si>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</si>
  <si>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</si>
  <si>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</si>
  <si>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</si>
  <si>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</si>
  <si>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</si>
  <si>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</si>
  <si>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</si>
  <si>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</si>
  <si>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</si>
  <si>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</si>
  <si>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</si>
  <si>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</si>
  <si>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</si>
  <si>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</si>
  <si>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</si>
  <si>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</si>
  <si>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</si>
  <si>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</si>
  <si>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</si>
  <si>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</si>
  <si>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</si>
  <si>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</si>
  <si>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</si>
  <si>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</si>
  <si>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</si>
  <si>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</si>
  <si>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</si>
  <si>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</si>
  <si>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</si>
  <si>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</si>
  <si>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</si>
  <si>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</si>
  <si>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</si>
  <si>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</si>
  <si>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</si>
  <si>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</si>
  <si>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</si>
  <si>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</si>
  <si>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</si>
  <si>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</si>
  <si>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</si>
  <si>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</si>
  <si>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</si>
  <si>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</si>
  <si>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</si>
  <si>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</si>
  <si>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</si>
  <si>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</si>
  <si>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</si>
  <si>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</si>
  <si>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</si>
  <si>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</si>
  <si>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</si>
  <si>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</si>
  <si>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</si>
  <si>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</si>
  <si>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</si>
  <si>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</si>
  <si>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</si>
  <si>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</si>
  <si>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</si>
  <si>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</si>
  <si>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</si>
  <si>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</si>
  <si>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</si>
  <si>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</si>
  <si>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</si>
  <si>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</si>
  <si>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</si>
  <si>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</si>
  <si>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</si>
  <si>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</si>
  <si>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</si>
  <si>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</si>
  <si>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</si>
  <si>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</si>
  <si>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</si>
  <si>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</si>
  <si>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</si>
  <si>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</si>
  <si>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</si>
  <si>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</si>
  <si>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</si>
  <si>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</si>
  <si>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</si>
  <si>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</si>
  <si>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</si>
  <si>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</si>
  <si>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</si>
  <si>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</si>
  <si>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</si>
  <si>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</si>
  <si>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</si>
  <si>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</si>
  <si>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</si>
  <si>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</si>
  <si>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</si>
  <si>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</si>
  <si>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</si>
  <si>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</si>
  <si>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</si>
  <si>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</si>
  <si>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</si>
  <si>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</si>
  <si>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</si>
  <si>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</si>
  <si>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</si>
  <si>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</si>
  <si>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</si>
  <si>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</si>
  <si>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</si>
  <si>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</si>
  <si>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</si>
  <si>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</si>
  <si>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</si>
  <si>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</si>
  <si>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</si>
  <si>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</si>
  <si>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</si>
  <si>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</si>
  <si>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</si>
  <si>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</si>
  <si>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</si>
  <si>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</si>
  <si>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</si>
  <si>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</si>
  <si>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</si>
  <si>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</si>
  <si>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</si>
  <si>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</si>
  <si>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</si>
  <si>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</si>
  <si>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</si>
  <si>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</si>
  <si>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</si>
  <si>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</si>
  <si>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</si>
  <si>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</si>
  <si>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</si>
  <si>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</si>
  <si>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</si>
  <si>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</si>
  <si>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</si>
  <si>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</si>
  <si>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</si>
  <si>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</si>
  <si>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</si>
  <si>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</si>
  <si>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</si>
  <si>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</si>
  <si>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</si>
  <si>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</si>
  <si>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</si>
  <si>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</si>
  <si>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</si>
  <si>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</si>
  <si>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</si>
  <si>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</si>
  <si>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</si>
  <si>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</si>
  <si>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</si>
  <si>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</si>
  <si>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</si>
  <si>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</si>
  <si>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</si>
  <si>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</si>
  <si>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</si>
  <si>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</si>
  <si>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</si>
  <si>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</si>
  <si>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</si>
  <si>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</si>
  <si>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</si>
  <si>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</si>
  <si>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</si>
  <si>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</si>
  <si>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</si>
  <si>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</si>
  <si>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</si>
  <si>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</si>
  <si>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</si>
  <si>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</si>
  <si>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</si>
  <si>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</si>
  <si>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</si>
  <si>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</si>
  <si>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</si>
  <si>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</si>
  <si>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</si>
  <si>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</si>
  <si>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</si>
  <si>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</si>
  <si>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</si>
  <si>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</si>
  <si>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</si>
  <si>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</si>
  <si>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</si>
  <si>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</si>
  <si>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</si>
  <si>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</si>
  <si>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</si>
  <si>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</si>
  <si>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</si>
  <si>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</si>
  <si>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</si>
  <si>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</si>
  <si>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</si>
  <si>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</si>
  <si>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</si>
  <si>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</si>
  <si>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</si>
  <si>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</si>
  <si>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</si>
  <si>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</si>
  <si>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</si>
  <si>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</si>
  <si>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</si>
  <si>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</si>
  <si>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</si>
  <si>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</si>
  <si>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</si>
  <si>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</si>
  <si>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</si>
  <si>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</si>
  <si>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</si>
  <si>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</si>
  <si>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</si>
  <si>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</si>
  <si>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</si>
  <si>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</si>
  <si>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</si>
  <si>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</si>
  <si>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</si>
  <si>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</si>
  <si>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</si>
  <si>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</si>
  <si>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</si>
  <si>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</si>
  <si>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</si>
  <si>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</si>
  <si>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</si>
  <si>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</si>
  <si>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</si>
  <si>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</si>
  <si>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</si>
  <si>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</si>
  <si>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</si>
  <si>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</si>
  <si>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</si>
  <si>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</si>
  <si>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</si>
  <si>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</si>
  <si>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</si>
  <si>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</si>
  <si>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</si>
  <si>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</si>
  <si>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</si>
  <si>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</si>
  <si>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</si>
  <si>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</si>
  <si>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</si>
  <si>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</si>
  <si>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</si>
  <si>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</si>
  <si>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</si>
  <si>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</si>
  <si>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</si>
  <si>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</si>
  <si>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</si>
  <si>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</si>
  <si>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</si>
  <si>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</si>
  <si>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</si>
  <si>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</si>
  <si>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</si>
  <si>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</si>
  <si>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</si>
  <si>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</si>
  <si>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</si>
  <si>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</si>
  <si>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</si>
  <si>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</si>
  <si>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</si>
  <si>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</si>
  <si>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</si>
  <si>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</si>
  <si>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</si>
  <si>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</si>
  <si>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</si>
  <si>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</si>
  <si>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</si>
  <si>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</si>
  <si>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</si>
  <si>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</si>
  <si>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</si>
  <si>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</si>
  <si>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</si>
  <si>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</si>
  <si>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</si>
  <si>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</si>
  <si>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</si>
  <si>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</si>
  <si>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</si>
  <si>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</si>
  <si>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</si>
  <si>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</si>
  <si>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</si>
  <si>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</si>
  <si>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</si>
  <si>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</si>
  <si>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</si>
  <si>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</si>
  <si>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</si>
  <si>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</si>
  <si>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</si>
  <si>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</si>
  <si>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</si>
  <si>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</si>
  <si>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</si>
  <si>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</si>
  <si>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</si>
  <si>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</si>
  <si>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</si>
  <si>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</si>
  <si>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</si>
  <si>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</si>
  <si>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</si>
  <si>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</si>
  <si>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</si>
  <si>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</si>
  <si>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</si>
  <si>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</si>
  <si>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</si>
  <si>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</si>
  <si>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</si>
  <si>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</si>
  <si>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</si>
  <si>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</si>
  <si>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</si>
  <si>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</si>
  <si>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</si>
  <si>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</si>
  <si>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</si>
  <si>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</si>
  <si>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</si>
  <si>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</si>
  <si>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</si>
  <si>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</si>
  <si>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</si>
  <si>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</si>
  <si>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</si>
  <si>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</si>
  <si>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</si>
  <si>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</si>
  <si>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</si>
  <si>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</si>
  <si>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</si>
  <si>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</si>
  <si>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</si>
  <si>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</si>
  <si>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</si>
  <si>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</si>
  <si>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</si>
  <si>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</si>
  <si>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</si>
  <si>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</si>
  <si>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</si>
  <si>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</si>
  <si>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</si>
  <si>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</si>
  <si>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</si>
  <si>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</si>
  <si>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</si>
  <si>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</si>
  <si>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</si>
  <si>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</si>
  <si>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</si>
  <si>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</si>
  <si>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</si>
  <si>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</si>
  <si>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</si>
  <si>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</si>
  <si>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</si>
  <si>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</si>
  <si>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</si>
  <si>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</si>
  <si>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</si>
  <si>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</si>
  <si>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</si>
  <si>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</si>
  <si>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</si>
  <si>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</si>
  <si>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</si>
  <si>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</si>
  <si>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</si>
  <si>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</si>
  <si>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</si>
  <si>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</si>
  <si>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</si>
  <si>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</si>
  <si>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</si>
  <si>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</si>
  <si>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</si>
  <si>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</si>
  <si>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</si>
  <si>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</si>
  <si>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</si>
  <si>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</si>
  <si>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</si>
  <si>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</si>
  <si>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</si>
  <si>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</si>
  <si>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</si>
  <si>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</si>
  <si>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</si>
  <si>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</si>
  <si>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</si>
  <si>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</si>
  <si>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</si>
  <si>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</si>
  <si>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</si>
  <si>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</si>
  <si>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</si>
  <si>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</si>
  <si>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</si>
  <si>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</si>
  <si>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</si>
  <si>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</si>
  <si>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</si>
  <si>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</si>
  <si>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</si>
  <si>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</si>
  <si>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</si>
  <si>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</si>
  <si>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</si>
  <si>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</si>
  <si>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</si>
  <si>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</si>
  <si>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</si>
  <si>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</si>
  <si>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</si>
  <si>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</si>
  <si>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</si>
  <si>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</si>
  <si>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</si>
  <si>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</si>
  <si>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</si>
  <si>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</si>
  <si>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</si>
  <si>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</si>
  <si>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</si>
  <si>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</si>
  <si>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</si>
  <si>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</si>
  <si>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</si>
  <si>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</si>
  <si>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</si>
  <si>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</si>
  <si>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</si>
  <si>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</si>
  <si>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</si>
  <si>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</si>
  <si>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</si>
  <si>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</si>
  <si>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</si>
  <si>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</si>
  <si>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</si>
  <si>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</si>
  <si>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</si>
  <si>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</si>
  <si>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</si>
  <si>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</si>
  <si>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</si>
  <si>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</si>
  <si>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</si>
  <si>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</si>
  <si>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</si>
  <si>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</si>
  <si>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</si>
  <si>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</si>
  <si>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</si>
  <si>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</si>
  <si>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</si>
  <si>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</si>
  <si>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</si>
  <si>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</si>
  <si>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</si>
  <si>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</si>
  <si>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</si>
  <si>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</si>
  <si>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</si>
  <si>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</si>
  <si>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</si>
  <si>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</si>
  <si>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</si>
  <si>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</si>
  <si>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</si>
  <si>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</si>
  <si>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</si>
  <si>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</si>
  <si>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</si>
  <si>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</si>
  <si>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</si>
  <si>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</si>
  <si>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</si>
  <si>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</si>
  <si>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</si>
  <si>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</si>
  <si>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</si>
  <si>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</si>
  <si>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</si>
  <si>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</si>
  <si>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</si>
  <si>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</si>
  <si>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</si>
  <si>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</si>
  <si>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</si>
  <si>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</si>
  <si>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</si>
  <si>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</si>
  <si>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</si>
  <si>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</si>
  <si>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</si>
  <si>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</si>
  <si>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</si>
  <si>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</si>
  <si>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</si>
  <si>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</si>
  <si>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</si>
  <si>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</si>
  <si>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</si>
  <si>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</si>
  <si>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</si>
  <si>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</si>
  <si>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</si>
  <si>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</si>
  <si>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</si>
  <si>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</si>
  <si>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</si>
  <si>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</si>
  <si>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</si>
  <si>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</si>
  <si>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</si>
  <si>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</si>
  <si>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</si>
  <si>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</si>
  <si>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</si>
  <si>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</si>
  <si>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</si>
  <si>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</si>
  <si>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</si>
  <si>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</si>
  <si>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</si>
  <si>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</si>
  <si>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</si>
  <si>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</si>
  <si>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</si>
  <si>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</si>
  <si>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</si>
  <si>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</si>
  <si>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</si>
  <si>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</si>
  <si>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</si>
  <si>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</si>
  <si>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</si>
  <si>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</si>
  <si>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</si>
  <si>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</si>
  <si>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</si>
  <si>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</si>
  <si>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</si>
  <si>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</si>
  <si>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</si>
  <si>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</si>
  <si>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</si>
  <si>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</si>
  <si>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</si>
  <si>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</si>
  <si>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</si>
  <si>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</si>
  <si>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</si>
  <si>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</si>
  <si>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</si>
  <si>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</si>
  <si>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</si>
  <si>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</si>
  <si>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</si>
  <si>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</si>
  <si>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</si>
  <si>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</si>
  <si>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</si>
  <si>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</si>
  <si>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</si>
  <si>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</si>
  <si>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</si>
  <si>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</si>
  <si>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</si>
  <si>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</si>
  <si>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</si>
  <si>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</si>
  <si>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</si>
  <si>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</si>
  <si>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</si>
  <si>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</si>
  <si>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</si>
  <si>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</si>
  <si>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</si>
  <si>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</si>
  <si>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</si>
  <si>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</si>
  <si>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</si>
  <si>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</si>
  <si>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</si>
  <si>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</si>
  <si>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</si>
  <si>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</si>
  <si>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</si>
  <si>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</si>
  <si>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</si>
  <si>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</si>
  <si>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</si>
  <si>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</si>
  <si>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</si>
  <si>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</si>
  <si>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</si>
  <si>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</si>
  <si>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</si>
  <si>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</si>
  <si>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</si>
  <si>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</si>
  <si>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</si>
  <si>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</si>
  <si>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</si>
  <si>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</si>
  <si>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</si>
  <si>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</si>
  <si>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</si>
  <si>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</si>
  <si>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</si>
  <si>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</si>
  <si>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</si>
  <si>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</si>
  <si>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</si>
  <si>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</si>
  <si>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</si>
  <si>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</si>
  <si>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</si>
  <si>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</si>
  <si>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</si>
  <si>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</si>
  <si>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</si>
  <si>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</si>
  <si>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</si>
  <si>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</si>
  <si>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</si>
  <si>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</si>
  <si>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</si>
  <si>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</si>
  <si>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</si>
  <si>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</si>
  <si>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</si>
  <si>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</si>
  <si>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</si>
  <si>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</si>
  <si>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</si>
  <si>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</si>
  <si>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</si>
  <si>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</si>
  <si>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</si>
  <si>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</si>
  <si>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</si>
  <si>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</si>
  <si>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</si>
  <si>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</si>
  <si>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</si>
  <si>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</si>
  <si>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</si>
  <si>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</si>
  <si>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</si>
  <si>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</si>
  <si>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</si>
  <si>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</si>
  <si>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</si>
  <si>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</si>
  <si>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</si>
  <si>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</si>
  <si>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</si>
  <si>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</si>
  <si>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</si>
  <si>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</si>
  <si>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</si>
  <si>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</si>
  <si>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</si>
  <si>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</si>
  <si>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</si>
  <si>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</si>
  <si>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</si>
  <si>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</si>
  <si>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</si>
  <si>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</si>
  <si>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</si>
  <si>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</si>
  <si>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</si>
  <si>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</si>
  <si>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</si>
  <si>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</si>
  <si>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</si>
  <si>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</si>
  <si>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</si>
  <si>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</si>
  <si>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</si>
  <si>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</si>
  <si>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</si>
  <si>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</si>
  <si>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</si>
  <si>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</si>
  <si>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</si>
  <si>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</si>
  <si>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</si>
  <si>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</si>
  <si>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</si>
  <si>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</si>
  <si>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</si>
  <si>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</si>
  <si>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</si>
  <si>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</si>
  <si>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</si>
  <si>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</si>
  <si>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</si>
  <si>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</si>
  <si>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</si>
  <si>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</si>
  <si>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</si>
  <si>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</si>
  <si>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</si>
  <si>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</si>
  <si>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</si>
  <si>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</si>
  <si>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</si>
  <si>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</si>
  <si>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</si>
  <si>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</si>
  <si>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</si>
  <si>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</si>
  <si>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</si>
  <si>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</si>
  <si>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</si>
  <si>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</si>
  <si>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</si>
  <si>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</si>
  <si>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</si>
  <si>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</si>
  <si>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</si>
  <si>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</si>
  <si>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</si>
  <si>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</si>
  <si>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</si>
  <si>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</si>
  <si>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</si>
  <si>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</si>
  <si>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</si>
  <si>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</si>
  <si>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</si>
  <si>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</si>
  <si>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</si>
  <si>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</si>
  <si>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</si>
  <si>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</si>
  <si>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</si>
  <si>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</si>
  <si>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</si>
  <si>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</si>
  <si>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</si>
  <si>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</si>
  <si>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</si>
  <si>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</si>
  <si>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</si>
  <si>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</si>
  <si>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</si>
  <si>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</si>
  <si>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</si>
  <si>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</si>
  <si>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</si>
  <si>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</si>
  <si>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</si>
  <si>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</si>
  <si>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</si>
  <si>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</si>
  <si>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</si>
  <si>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</si>
  <si>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</si>
  <si>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</si>
  <si>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</si>
  <si>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</si>
  <si>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</si>
  <si>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</si>
  <si>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</si>
  <si>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</si>
  <si>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</si>
  <si>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</si>
  <si>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</si>
  <si>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</si>
  <si>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</si>
  <si>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</si>
  <si>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</si>
  <si>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</si>
  <si>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</si>
  <si>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</si>
  <si>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</si>
  <si>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</si>
  <si>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</si>
  <si>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</si>
  <si>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</si>
  <si>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</si>
  <si>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</si>
  <si>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</si>
  <si>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</si>
  <si>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</si>
  <si>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</si>
  <si>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</si>
  <si>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</si>
  <si>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</si>
  <si>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</si>
  <si>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</si>
  <si>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</si>
  <si>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</si>
  <si>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</si>
  <si>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</si>
  <si>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</si>
  <si>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</si>
  <si>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</si>
  <si>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</si>
  <si>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</si>
  <si>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</si>
  <si>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</si>
  <si>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</si>
  <si>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</si>
  <si>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</si>
  <si>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</si>
  <si>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</si>
  <si>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</si>
  <si>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</si>
  <si>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</si>
  <si>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</si>
  <si>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</si>
  <si>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</si>
  <si>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</si>
  <si>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</si>
  <si>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</si>
  <si>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</si>
  <si>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</si>
  <si>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</si>
  <si>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</si>
  <si>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</si>
  <si>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</si>
  <si>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</si>
  <si>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</si>
  <si>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</si>
  <si>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</si>
  <si>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</si>
  <si>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</si>
  <si>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</si>
  <si>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</si>
  <si>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</si>
  <si>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</si>
  <si>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</si>
  <si>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</si>
  <si>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</si>
  <si>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</si>
  <si>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</si>
  <si>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</si>
  <si>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</si>
  <si>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</si>
  <si>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</si>
  <si>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</si>
  <si>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</si>
  <si>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</si>
  <si>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</si>
  <si>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</si>
  <si>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</si>
  <si>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</si>
  <si>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</si>
  <si>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</si>
  <si>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</si>
  <si>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</si>
  <si>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</si>
  <si>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</si>
  <si>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</si>
  <si>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</si>
  <si>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</si>
  <si>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</si>
  <si>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</si>
  <si>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</si>
  <si>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</si>
  <si>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</si>
  <si>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</si>
  <si>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</si>
  <si>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</si>
  <si>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</si>
  <si>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</si>
  <si>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</si>
  <si>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</si>
  <si>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</si>
  <si>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</si>
  <si>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</si>
  <si>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</si>
  <si>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</si>
  <si>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</si>
  <si>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</si>
  <si>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</si>
  <si>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</si>
  <si>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</si>
  <si>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</si>
  <si>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</si>
  <si>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</si>
  <si>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</si>
  <si>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</si>
  <si>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</si>
  <si>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</si>
  <si>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</si>
  <si>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</si>
  <si>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</si>
  <si>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</si>
  <si>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</si>
  <si>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</si>
  <si>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</si>
  <si>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</si>
  <si>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</si>
  <si>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</si>
  <si>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</si>
  <si>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</si>
  <si>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</si>
  <si>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</si>
  <si>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</si>
  <si>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</si>
  <si>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</si>
  <si>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</si>
  <si>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</si>
  <si>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</si>
  <si>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</si>
  <si>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</si>
  <si>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</si>
  <si>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</si>
  <si>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</si>
  <si>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</si>
  <si>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</si>
  <si>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</si>
  <si>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</si>
  <si>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</si>
  <si>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</si>
  <si>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</si>
  <si>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</si>
  <si>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</si>
  <si>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</si>
  <si>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</si>
  <si>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</si>
  <si>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</si>
  <si>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</si>
  <si>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</si>
  <si>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</si>
  <si>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</si>
  <si>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</si>
  <si>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</si>
  <si>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</si>
  <si>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</si>
  <si>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</si>
  <si>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</si>
  <si>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</si>
  <si>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</si>
  <si>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</si>
  <si>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</si>
  <si>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</si>
  <si>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</si>
  <si>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</si>
  <si>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</si>
  <si>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</si>
  <si>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</si>
  <si>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</si>
  <si>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</si>
  <si>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</si>
  <si>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</si>
  <si>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</si>
  <si>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</si>
  <si>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</si>
  <si>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</si>
  <si>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</si>
  <si>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</si>
  <si>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</si>
  <si>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</si>
  <si>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</si>
  <si>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</si>
  <si>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</si>
  <si>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</si>
  <si>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</si>
  <si>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</si>
  <si>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</si>
  <si>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</si>
  <si>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</si>
  <si>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</si>
  <si>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</si>
  <si>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</si>
  <si>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</si>
  <si>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</si>
  <si>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</si>
  <si>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</si>
  <si>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</si>
  <si>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</si>
  <si>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</si>
  <si>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</si>
  <si>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</si>
  <si>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</si>
  <si>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</si>
  <si>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</si>
  <si>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</si>
  <si>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</si>
  <si>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</si>
  <si>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</si>
  <si>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</si>
  <si>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</si>
  <si>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</si>
  <si>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</si>
  <si>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</si>
  <si>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</si>
  <si>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</si>
  <si>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</si>
  <si>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</si>
  <si>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</si>
  <si>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</si>
  <si>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</si>
  <si>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</si>
  <si>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</si>
  <si>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</si>
  <si>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</si>
  <si>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</si>
  <si>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</si>
  <si>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</si>
  <si>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</si>
  <si>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</si>
  <si>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</si>
  <si>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</si>
  <si>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</si>
  <si>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</si>
  <si>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</si>
  <si>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</si>
  <si>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</si>
  <si>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</si>
  <si>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</si>
  <si>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</si>
  <si>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</si>
  <si>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</si>
  <si>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</si>
  <si>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</si>
  <si>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</si>
  <si>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</si>
  <si>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</si>
  <si>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</si>
  <si>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</si>
  <si>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</si>
  <si>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</si>
  <si>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</si>
  <si>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</si>
  <si>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</si>
  <si>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</si>
  <si>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</si>
  <si>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</si>
  <si>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</si>
  <si>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</si>
  <si>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</si>
  <si>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</si>
  <si>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</si>
  <si>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</si>
  <si>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</si>
  <si>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</si>
  <si>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</si>
  <si>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</si>
  <si>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</si>
  <si>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</si>
  <si>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</si>
  <si>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</si>
  <si>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</si>
  <si>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</si>
  <si>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</si>
  <si>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</si>
  <si>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</si>
  <si>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</si>
  <si>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</si>
  <si>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</si>
  <si>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</si>
  <si>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</si>
  <si>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</si>
  <si>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</si>
  <si>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</si>
  <si>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</si>
  <si>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</si>
  <si>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</si>
  <si>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</si>
  <si>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</si>
  <si>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</si>
  <si>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</si>
  <si>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</si>
  <si>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</si>
  <si>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</si>
  <si>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</si>
  <si>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</si>
  <si>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</si>
  <si>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</si>
  <si>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</si>
  <si>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</si>
  <si>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</si>
  <si>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</si>
  <si>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</si>
  <si>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</si>
  <si>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</si>
  <si>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</si>
  <si>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</si>
  <si>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</si>
  <si>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</si>
  <si>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</si>
  <si>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</si>
  <si>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</si>
  <si>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</si>
  <si>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</si>
  <si>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</si>
  <si>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</si>
  <si>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</si>
  <si>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</si>
  <si>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</si>
  <si>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</si>
  <si>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</si>
  <si>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</si>
  <si>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</si>
  <si>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</si>
  <si>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</si>
  <si>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</si>
  <si>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</si>
  <si>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</si>
  <si>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</si>
  <si>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</si>
  <si>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</si>
  <si>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</si>
  <si>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</si>
  <si>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</si>
  <si>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</si>
  <si>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</si>
  <si>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</si>
  <si>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</si>
  <si>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</si>
  <si>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</si>
  <si>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</si>
  <si>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</si>
  <si>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</si>
  <si>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</si>
  <si>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</si>
  <si>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</si>
  <si>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</si>
  <si>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</si>
  <si>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</si>
  <si>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</si>
  <si>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</si>
  <si>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</si>
  <si>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</si>
  <si>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</si>
  <si>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</si>
  <si>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</si>
  <si>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</si>
  <si>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</si>
  <si>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</si>
  <si>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</si>
  <si>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</si>
  <si>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</si>
  <si>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</si>
  <si>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</si>
  <si>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</si>
  <si>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</si>
  <si>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</si>
  <si>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</si>
  <si>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</si>
  <si>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</si>
  <si>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</si>
  <si>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</si>
  <si>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</si>
  <si>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</si>
  <si>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</si>
  <si>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</si>
  <si>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</si>
  <si>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</si>
  <si>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</si>
  <si>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</si>
  <si>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</si>
  <si>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</si>
  <si>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</si>
  <si>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</si>
  <si>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</si>
  <si>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</si>
  <si>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</si>
  <si>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</si>
  <si>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</si>
  <si>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</si>
  <si>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</si>
  <si>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</si>
  <si>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</si>
  <si>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</si>
  <si>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</si>
  <si>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</si>
  <si>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</si>
  <si>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</si>
  <si>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</si>
  <si>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</si>
  <si>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</si>
  <si>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</si>
  <si>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</si>
  <si>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</si>
  <si>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</si>
  <si>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</si>
  <si>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</si>
  <si>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</si>
  <si>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</si>
  <si>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</si>
  <si>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</si>
  <si>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</si>
  <si>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</si>
  <si>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</si>
  <si>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</si>
  <si>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</si>
  <si>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</si>
  <si>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</si>
  <si>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</si>
  <si>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</si>
  <si>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</si>
  <si>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</si>
  <si>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</si>
  <si>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</si>
  <si>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</si>
  <si>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</si>
  <si>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</si>
  <si>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</si>
  <si>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</si>
  <si>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</si>
  <si>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</si>
  <si>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</si>
  <si>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</si>
  <si>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</si>
  <si>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</si>
  <si>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</si>
  <si>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</si>
  <si>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</si>
  <si>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</si>
  <si>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</si>
  <si>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</si>
  <si>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</si>
  <si>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</si>
  <si>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</si>
  <si>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</si>
  <si>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</si>
  <si>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</si>
  <si>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</si>
  <si>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</si>
  <si>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</si>
  <si>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</si>
  <si>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</si>
  <si>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</si>
  <si>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</si>
  <si>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</si>
  <si>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</si>
  <si>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</si>
  <si>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</si>
  <si>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</si>
  <si>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</si>
  <si>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</si>
  <si>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</si>
  <si>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</si>
  <si>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</si>
  <si>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</si>
  <si>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</si>
  <si>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</si>
  <si>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</si>
  <si>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</si>
  <si>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</si>
  <si>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</si>
  <si>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</si>
  <si>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</si>
  <si>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</si>
  <si>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</si>
  <si>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</si>
  <si>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</si>
  <si>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</si>
  <si>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</si>
  <si>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</si>
  <si>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</si>
  <si>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</si>
  <si>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</si>
  <si>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</si>
  <si>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</si>
  <si>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</si>
  <si>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</si>
  <si>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</si>
  <si>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</si>
  <si>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</si>
  <si>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</si>
  <si>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</si>
  <si>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</si>
  <si>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</si>
  <si>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</si>
  <si>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</si>
  <si>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</si>
  <si>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</si>
  <si>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</si>
  <si>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</si>
  <si>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</si>
  <si>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</si>
  <si>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</si>
  <si>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</si>
  <si>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</si>
  <si>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</si>
  <si>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</si>
  <si>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</si>
  <si>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</si>
  <si>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</si>
  <si>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</si>
  <si>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</si>
  <si>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</si>
  <si>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</si>
  <si>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</si>
  <si>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</si>
  <si>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</si>
  <si>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</si>
  <si>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</si>
  <si>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</si>
  <si>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</si>
  <si>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</si>
  <si>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</si>
  <si>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</si>
  <si>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</si>
  <si>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</si>
  <si>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</si>
  <si>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</si>
  <si>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</si>
  <si>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</si>
  <si>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</si>
  <si>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</si>
  <si>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</si>
  <si>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</si>
  <si>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</si>
  <si>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</si>
  <si>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</si>
  <si>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</si>
  <si>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</si>
  <si>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</si>
  <si>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</si>
  <si>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</si>
  <si>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</si>
  <si>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</si>
  <si>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</si>
  <si>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</si>
  <si>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</si>
  <si>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</si>
  <si>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</si>
  <si>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</si>
  <si>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</si>
  <si>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</si>
  <si>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</si>
  <si>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</si>
  <si>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</si>
  <si>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</si>
  <si>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</si>
  <si>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</si>
  <si>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</si>
  <si>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</si>
  <si>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</si>
  <si>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</si>
  <si>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</si>
  <si>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</si>
  <si>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</si>
  <si>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</si>
  <si>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</si>
  <si>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</si>
  <si>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</si>
  <si>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</si>
  <si>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</si>
  <si>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</si>
  <si>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</si>
  <si>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</si>
  <si>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</si>
  <si>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</si>
  <si>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</si>
  <si>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</si>
  <si>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</si>
  <si>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</si>
  <si>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</si>
  <si>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</si>
  <si>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</si>
  <si>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</si>
  <si>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</si>
  <si>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</si>
  <si>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</si>
  <si>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</si>
  <si>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</si>
  <si>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</si>
  <si>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</si>
  <si>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</si>
  <si>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</si>
  <si>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</si>
  <si>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</si>
  <si>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</si>
  <si>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</si>
  <si>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</si>
  <si>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</si>
  <si>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</si>
  <si>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</si>
  <si>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</si>
  <si>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</si>
  <si>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</si>
  <si>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</si>
  <si>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</si>
  <si>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</si>
  <si>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</si>
  <si>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</si>
  <si>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</si>
  <si>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</si>
  <si>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</si>
  <si>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</si>
  <si>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</si>
  <si>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</si>
  <si>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</si>
  <si>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</si>
  <si>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</si>
  <si>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</si>
  <si>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</si>
  <si>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</si>
  <si>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</si>
  <si>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</si>
  <si>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</si>
  <si>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</si>
  <si>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</si>
  <si>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</si>
  <si>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</si>
  <si>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</si>
  <si>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</si>
  <si>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</si>
  <si>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</si>
  <si>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</si>
  <si>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</si>
  <si>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</si>
  <si>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</si>
  <si>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</si>
  <si>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</si>
  <si>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</si>
  <si>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</si>
  <si>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</si>
  <si>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</si>
  <si>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</si>
  <si>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</si>
  <si>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</si>
  <si>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</si>
  <si>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</si>
  <si>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</si>
  <si>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</si>
  <si>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</si>
  <si>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</si>
  <si>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</si>
  <si>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</si>
  <si>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</si>
  <si>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</si>
  <si>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</si>
  <si>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</si>
  <si>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</si>
  <si>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</si>
  <si>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</si>
  <si>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</si>
  <si>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</si>
  <si>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</si>
  <si>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</si>
  <si>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</si>
  <si>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</si>
  <si>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</si>
  <si>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</si>
  <si>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</si>
  <si>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</si>
  <si>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</si>
  <si>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</si>
  <si>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</si>
  <si>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</si>
  <si>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</si>
  <si>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</si>
  <si>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</si>
  <si>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</si>
  <si>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</si>
  <si>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</si>
  <si>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</si>
  <si>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</si>
  <si>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</si>
  <si>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</si>
  <si>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</si>
  <si>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</si>
  <si>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</si>
  <si>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</si>
  <si>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</si>
  <si>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</si>
  <si>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</si>
  <si>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</si>
  <si>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</si>
  <si>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</si>
  <si>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</si>
  <si>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</si>
  <si>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</si>
  <si>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</si>
  <si>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</si>
  <si>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</si>
  <si>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</si>
  <si>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</si>
  <si>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</si>
  <si>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</si>
  <si>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</si>
  <si>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</si>
  <si>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</si>
  <si>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</si>
  <si>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</si>
  <si>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</si>
  <si>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</si>
  <si>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</si>
  <si>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</si>
  <si>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</si>
  <si>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</si>
  <si>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</si>
  <si>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</si>
  <si>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</si>
  <si>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</si>
  <si>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</si>
  <si>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</si>
  <si>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</si>
  <si>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</si>
  <si>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</si>
  <si>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</si>
  <si>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</si>
  <si>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</si>
  <si>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</si>
  <si>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</si>
  <si>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</si>
  <si>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</si>
  <si>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</si>
  <si>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</si>
  <si>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</si>
  <si>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</si>
  <si>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</si>
  <si>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</si>
  <si>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</si>
  <si>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</si>
  <si>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</si>
  <si>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</si>
  <si>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</si>
  <si>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</si>
  <si>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</si>
  <si>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</si>
  <si>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</si>
  <si>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</si>
  <si>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</si>
  <si>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</si>
  <si>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</si>
  <si>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</si>
  <si>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</si>
  <si>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</si>
  <si>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</si>
  <si>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</si>
  <si>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</si>
  <si>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</si>
  <si>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</si>
  <si>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</si>
  <si>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</si>
  <si>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</si>
  <si>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</si>
  <si>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</si>
  <si>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</si>
  <si>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</si>
  <si>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</si>
  <si>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</si>
  <si>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</si>
  <si>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</si>
  <si>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</si>
  <si>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</si>
  <si>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</si>
  <si>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</si>
  <si>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</si>
  <si>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</si>
  <si>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</si>
  <si>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</si>
  <si>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</si>
  <si>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</si>
  <si>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</si>
  <si>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</si>
  <si>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</si>
  <si>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</si>
  <si>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</si>
  <si>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</si>
  <si>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</si>
  <si>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</si>
  <si>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</si>
  <si>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</si>
  <si>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</si>
  <si>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</si>
  <si>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</si>
  <si>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</si>
  <si>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</si>
  <si>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</si>
  <si>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</si>
  <si>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</si>
  <si>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</si>
  <si>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</si>
  <si>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</si>
  <si>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</si>
  <si>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</si>
  <si>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</si>
  <si>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</si>
  <si>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</si>
  <si>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</si>
  <si>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</si>
  <si>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</si>
  <si>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</si>
  <si>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</si>
  <si>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</si>
  <si>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</si>
  <si>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</si>
  <si>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</si>
  <si>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</si>
  <si>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</si>
  <si>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</si>
  <si>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</si>
  <si>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</si>
  <si>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</si>
  <si>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</si>
  <si>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</si>
  <si>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</si>
  <si>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</si>
  <si>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</si>
  <si>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</si>
  <si>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</si>
  <si>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</si>
  <si>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</si>
  <si>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</si>
  <si>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</si>
  <si>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</si>
  <si>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</si>
  <si>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</si>
  <si>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</si>
  <si>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</si>
  <si>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</si>
  <si>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</si>
  <si>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</si>
  <si>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</si>
  <si>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</si>
  <si>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</si>
  <si>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</si>
  <si>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</si>
  <si>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</si>
  <si>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</si>
  <si>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</si>
  <si>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</si>
  <si>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</si>
  <si>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</si>
  <si>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</si>
  <si>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</si>
  <si>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</si>
  <si>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</si>
  <si>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</si>
  <si>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</si>
  <si>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</si>
  <si>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</si>
  <si>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</si>
  <si>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</si>
  <si>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</si>
  <si>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</si>
  <si>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</si>
  <si>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</si>
  <si>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</si>
  <si>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</si>
  <si>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</si>
  <si>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</si>
  <si>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</si>
  <si>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</si>
  <si>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</si>
  <si>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</si>
  <si>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</si>
  <si>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</si>
  <si>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</si>
  <si>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</si>
  <si>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</si>
  <si>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</si>
  <si>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</si>
  <si>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</si>
  <si>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</si>
  <si>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</si>
  <si>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</si>
  <si>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</si>
  <si>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</si>
  <si>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</si>
  <si>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</si>
  <si>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</si>
  <si>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</si>
  <si>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</si>
  <si>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</si>
  <si>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</si>
  <si>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</si>
  <si>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</si>
  <si>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</si>
  <si>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</si>
  <si>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</si>
  <si>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</si>
  <si>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</si>
  <si>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</si>
  <si>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</si>
  <si>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</si>
  <si>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</si>
  <si>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</si>
  <si>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</si>
  <si>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</si>
  <si>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</si>
  <si>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</si>
  <si>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</si>
  <si>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</si>
  <si>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</si>
  <si>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</si>
  <si>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</si>
  <si>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</si>
  <si>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</si>
  <si>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</si>
  <si>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</si>
  <si>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</si>
  <si>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</si>
  <si>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</si>
  <si>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</si>
  <si>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</si>
  <si>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</si>
  <si>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</si>
  <si>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</si>
  <si>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</si>
  <si>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</si>
  <si>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</si>
  <si>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</si>
  <si>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</si>
  <si>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</si>
  <si>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</si>
  <si>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</si>
  <si>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</si>
  <si>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</si>
  <si>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</si>
  <si>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</si>
  <si>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</si>
  <si>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</si>
  <si>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</si>
  <si>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</si>
  <si>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</si>
  <si>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</si>
  <si>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</si>
  <si>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</si>
  <si>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</si>
  <si>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</si>
  <si>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</si>
  <si>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</si>
  <si>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</si>
  <si>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</si>
  <si>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</si>
  <si>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</si>
  <si>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</si>
  <si>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</si>
  <si>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</si>
  <si>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</si>
  <si>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</si>
  <si>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</si>
  <si>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</si>
  <si>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</si>
  <si>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</si>
  <si>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</si>
  <si>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</si>
  <si>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</si>
  <si>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</si>
  <si>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</si>
  <si>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</si>
  <si>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</si>
  <si>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</si>
  <si>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</si>
  <si>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</si>
  <si>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</si>
  <si>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</si>
  <si>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</si>
  <si>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</si>
  <si>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</si>
  <si>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</si>
  <si>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</si>
  <si>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</si>
  <si>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</si>
  <si>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</si>
  <si>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</si>
  <si>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</si>
  <si>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</si>
  <si>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</si>
  <si>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</si>
  <si>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</si>
  <si>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</si>
  <si>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</si>
  <si>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</si>
  <si>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</si>
  <si>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</si>
  <si>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</si>
  <si>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</si>
  <si>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</si>
  <si>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</si>
  <si>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</si>
  <si>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</si>
  <si>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</si>
  <si>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</si>
  <si>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</si>
  <si>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</si>
  <si>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</si>
  <si>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</si>
  <si>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</si>
  <si>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</si>
  <si>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</si>
  <si>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</si>
  <si>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</si>
  <si>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</si>
  <si>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</si>
  <si>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</si>
  <si>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</si>
  <si>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</si>
  <si>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</si>
  <si>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</si>
  <si>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</si>
  <si>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</si>
  <si>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</si>
  <si>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</si>
  <si>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</si>
  <si>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</si>
  <si>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</si>
  <si>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</si>
  <si>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</si>
  <si>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</si>
  <si>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</si>
  <si>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</si>
  <si>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</si>
  <si>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</si>
  <si>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</si>
  <si>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</si>
  <si>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</si>
  <si>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</si>
  <si>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</si>
  <si>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</si>
  <si>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</si>
  <si>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</si>
  <si>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</si>
  <si>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</si>
  <si>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</si>
  <si>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</si>
  <si>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</si>
  <si>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</si>
  <si>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</si>
  <si>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</si>
  <si>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</si>
  <si>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</si>
  <si>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</si>
  <si>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</si>
  <si>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</si>
  <si>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</si>
  <si>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</si>
  <si>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</si>
  <si>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</si>
  <si>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</si>
  <si>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</si>
  <si>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</si>
  <si>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</si>
  <si>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</si>
  <si>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</si>
  <si>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</si>
  <si>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</si>
  <si>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</si>
  <si>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</si>
  <si>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</si>
  <si>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</si>
  <si>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</si>
  <si>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</si>
  <si>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</si>
  <si>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</si>
  <si>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</si>
  <si>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</si>
  <si>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</si>
  <si>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</si>
  <si>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</si>
  <si>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</si>
  <si>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</si>
  <si>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</si>
  <si>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</si>
  <si>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</si>
  <si>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</si>
  <si>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</si>
  <si>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</si>
  <si>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</si>
  <si>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</si>
  <si>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</si>
  <si>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</si>
  <si>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</si>
  <si>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</si>
  <si>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</si>
  <si>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</si>
  <si>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</si>
  <si>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</si>
  <si>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</si>
  <si>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</si>
  <si>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</si>
  <si>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</si>
  <si>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</si>
  <si>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</si>
  <si>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</si>
  <si>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</si>
  <si>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</si>
  <si>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</si>
  <si>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</si>
  <si>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</si>
  <si>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</si>
  <si>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</si>
  <si>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</si>
  <si>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</si>
  <si>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</si>
  <si>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</si>
  <si>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</si>
  <si>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</si>
  <si>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</si>
  <si>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</si>
  <si>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</si>
  <si>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</si>
  <si>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</si>
  <si>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</si>
  <si>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</si>
  <si>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</si>
  <si>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</si>
  <si>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</si>
  <si>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</si>
  <si>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</si>
  <si>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</si>
  <si>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</si>
  <si>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</si>
  <si>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</si>
  <si>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</si>
  <si>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</si>
  <si>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</si>
  <si>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</si>
  <si>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</si>
  <si>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</si>
  <si>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</si>
  <si>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</si>
  <si>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</si>
  <si>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</si>
  <si>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</si>
  <si>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</si>
  <si>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</si>
  <si>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</si>
  <si>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</si>
  <si>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</si>
  <si>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</si>
  <si>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</si>
  <si>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</si>
  <si>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</si>
  <si>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</si>
  <si>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</si>
  <si>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</si>
  <si>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</si>
  <si>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</si>
  <si>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</si>
  <si>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</si>
  <si>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</si>
  <si>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</si>
  <si>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</si>
  <si>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</si>
  <si>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</si>
  <si>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</si>
  <si>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</si>
  <si>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</si>
  <si>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</si>
  <si>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</si>
  <si>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</si>
  <si>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</si>
  <si>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</si>
  <si>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</si>
  <si>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</si>
  <si>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</si>
  <si>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</si>
  <si>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</si>
  <si>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</si>
  <si>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</si>
  <si>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</si>
  <si>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</si>
  <si>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</si>
  <si>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</si>
  <si>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</si>
  <si>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</si>
  <si>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</si>
  <si>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</si>
  <si>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</si>
  <si>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</si>
  <si>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</si>
  <si>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</si>
  <si>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</si>
  <si>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</si>
  <si>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</si>
  <si>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</si>
  <si>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</si>
  <si>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</si>
  <si>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</si>
  <si>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</si>
  <si>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</si>
  <si>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</si>
  <si>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</si>
  <si>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</si>
  <si>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</si>
  <si>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</si>
  <si>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</si>
  <si>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</si>
  <si>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</si>
  <si>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</si>
  <si>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</si>
  <si>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</si>
  <si>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</si>
  <si>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</si>
  <si>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</si>
  <si>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</si>
  <si>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</si>
  <si>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</si>
  <si>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</si>
  <si>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</si>
  <si>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</si>
  <si>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</si>
  <si>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</si>
  <si>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</si>
  <si>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</si>
  <si>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</si>
  <si>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</si>
  <si>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</si>
  <si>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</si>
  <si>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</si>
  <si>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</si>
  <si>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</si>
  <si>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</si>
  <si>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</si>
  <si>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</si>
  <si>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</si>
  <si>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</si>
  <si>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</si>
  <si>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</si>
  <si>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</si>
  <si>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</si>
  <si>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</si>
  <si>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</si>
  <si>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</si>
  <si>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</si>
  <si>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</si>
  <si>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</si>
  <si>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</si>
  <si>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</si>
  <si>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</si>
  <si>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</si>
  <si>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</si>
  <si>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</si>
  <si>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</si>
  <si>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</si>
  <si>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</si>
  <si>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</si>
  <si>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</si>
  <si>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</si>
  <si>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</si>
  <si>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</si>
  <si>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</si>
  <si>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</si>
  <si>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</si>
  <si>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</si>
  <si>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</si>
  <si>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</si>
  <si>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</si>
  <si>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</si>
  <si>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</si>
  <si>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</si>
  <si>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</si>
  <si>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</si>
  <si>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</si>
  <si>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</si>
  <si>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</si>
  <si>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</si>
  <si>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</si>
  <si>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</si>
  <si>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</si>
  <si>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</si>
  <si>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</si>
  <si>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</si>
  <si>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</si>
  <si>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</si>
  <si>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</si>
  <si>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</si>
  <si>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</si>
  <si>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</si>
  <si>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</si>
  <si>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</si>
  <si>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</si>
  <si>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</si>
  <si>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</si>
  <si>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</si>
  <si>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</si>
  <si>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</si>
  <si>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</si>
  <si>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</si>
  <si>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</si>
  <si>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</si>
  <si>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</si>
  <si>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</si>
  <si>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</si>
  <si>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</si>
  <si>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</si>
  <si>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</si>
  <si>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</si>
  <si>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</si>
  <si>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</si>
  <si>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</si>
  <si>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</si>
  <si>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</si>
  <si>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</si>
  <si>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</si>
  <si>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</si>
  <si>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</si>
  <si>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</si>
  <si>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</si>
  <si>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</si>
  <si>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</si>
  <si>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</si>
  <si>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</si>
  <si>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</si>
  <si>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</si>
  <si>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</si>
  <si>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</si>
  <si>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</si>
  <si>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</si>
  <si>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</si>
  <si>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</si>
  <si>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</si>
  <si>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</si>
  <si>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</si>
  <si>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</si>
  <si>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</si>
  <si>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</si>
  <si>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</si>
  <si>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</si>
  <si>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</si>
  <si>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</si>
  <si>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</si>
  <si>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</si>
  <si>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</si>
  <si>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</si>
  <si>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</si>
  <si>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</si>
  <si>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</si>
  <si>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</si>
  <si>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</si>
  <si>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</si>
  <si>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</si>
  <si>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</si>
  <si>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</si>
  <si>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</si>
  <si>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</si>
  <si>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</si>
  <si>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</si>
  <si>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</si>
  <si>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</si>
  <si>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</si>
  <si>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</si>
  <si>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</si>
  <si>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</si>
  <si>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</si>
  <si>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</si>
  <si>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</si>
  <si>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</si>
  <si>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</si>
  <si>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</si>
  <si>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</si>
  <si>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</si>
  <si>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</si>
  <si>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</si>
  <si>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</si>
  <si>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</si>
  <si>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</si>
  <si>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</si>
  <si>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</si>
  <si>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</si>
  <si>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</si>
  <si>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</si>
  <si>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</si>
  <si>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</si>
  <si>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</si>
  <si>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</si>
  <si>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</si>
  <si>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</si>
  <si>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</si>
  <si>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</si>
  <si>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</si>
  <si>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</si>
  <si>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</si>
  <si>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</si>
  <si>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</si>
  <si>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</si>
  <si>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</si>
  <si>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</si>
  <si>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</si>
  <si>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</si>
  <si>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</si>
  <si>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</si>
  <si>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</si>
  <si>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</si>
  <si>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</si>
  <si>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</si>
  <si>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</si>
  <si>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</si>
  <si>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</si>
  <si>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</si>
  <si>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</si>
  <si>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</si>
  <si>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</si>
  <si>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</si>
  <si>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</si>
  <si>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</si>
  <si>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</si>
  <si>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</si>
  <si>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</si>
  <si>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</si>
  <si>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</si>
  <si>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</si>
  <si>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</si>
  <si>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</si>
  <si>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</si>
  <si>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</si>
  <si>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</si>
  <si>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</si>
  <si>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</si>
  <si>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</si>
  <si>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</si>
  <si>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</si>
  <si>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</si>
  <si>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</si>
  <si>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</si>
  <si>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</si>
  <si>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</si>
  <si>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</si>
  <si>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</si>
  <si>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</si>
  <si>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</si>
  <si>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</si>
  <si>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</si>
  <si>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</si>
  <si>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</si>
  <si>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</si>
  <si>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</si>
  <si>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</si>
  <si>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</si>
  <si>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</si>
  <si>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</si>
  <si>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</si>
  <si>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</si>
  <si>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</si>
  <si>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</si>
  <si>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</si>
  <si>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</si>
  <si>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</si>
  <si>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</si>
  <si>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</si>
  <si>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</si>
  <si>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</si>
  <si>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</si>
  <si>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</si>
  <si>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</si>
  <si>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</si>
  <si>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</si>
  <si>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</si>
  <si>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</si>
  <si>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</si>
  <si>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</si>
  <si>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</si>
  <si>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</si>
  <si>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</si>
  <si>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</si>
  <si>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</si>
  <si>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</si>
  <si>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</si>
  <si>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</si>
  <si>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</si>
  <si>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</si>
  <si>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</si>
  <si>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</si>
  <si>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</si>
  <si>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</si>
  <si>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</si>
  <si>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</si>
  <si>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</si>
  <si>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</si>
  <si>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</si>
  <si>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</si>
  <si>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</si>
  <si>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</si>
  <si>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</si>
  <si>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</si>
  <si>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</si>
  <si>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</si>
  <si>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</si>
  <si>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</si>
  <si>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</si>
  <si>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</si>
  <si>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</si>
  <si>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</si>
  <si>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</si>
  <si>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</si>
  <si>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</si>
  <si>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</si>
  <si>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</si>
  <si>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</si>
  <si>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</si>
  <si>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</si>
  <si>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</si>
  <si>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</si>
  <si>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</si>
  <si>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</si>
  <si>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</si>
  <si>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</si>
  <si>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</si>
  <si>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</si>
  <si>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</si>
  <si>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</si>
  <si>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</si>
  <si>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</si>
  <si>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</si>
  <si>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</si>
  <si>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</si>
  <si>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</si>
  <si>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</si>
  <si>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</si>
  <si>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</si>
  <si>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</si>
  <si>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</si>
  <si>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</si>
  <si>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</si>
  <si>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</si>
  <si>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</si>
  <si>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</si>
  <si>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</si>
  <si>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</si>
  <si>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</si>
  <si>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</si>
  <si>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</si>
  <si>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</si>
  <si>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</si>
  <si>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</si>
  <si>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</si>
  <si>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</si>
  <si>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</si>
  <si>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</si>
  <si>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</si>
  <si>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</si>
  <si>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</si>
  <si>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</si>
  <si>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</si>
  <si>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</si>
  <si>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</si>
  <si>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</si>
  <si>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</si>
  <si>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</si>
  <si>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</si>
  <si>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</si>
  <si>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</si>
  <si>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</si>
  <si>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</si>
  <si>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</si>
  <si>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</si>
  <si>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</si>
  <si>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</si>
  <si>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</si>
  <si>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</si>
  <si>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</si>
  <si>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</si>
  <si>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</si>
  <si>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</si>
  <si>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</si>
  <si>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</si>
  <si>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</si>
  <si>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</si>
  <si>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</si>
  <si>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</si>
  <si>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</si>
  <si>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</si>
  <si>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</si>
  <si>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</si>
  <si>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</si>
  <si>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</si>
  <si>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</si>
  <si>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</si>
  <si>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</si>
  <si>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</si>
  <si>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</si>
  <si>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</si>
  <si>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</si>
  <si>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</si>
  <si>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</si>
  <si>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</si>
  <si>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</si>
  <si>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</si>
  <si>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</si>
  <si>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</si>
  <si>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</si>
  <si>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</si>
  <si>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</si>
  <si>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</si>
  <si>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</si>
  <si>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</si>
  <si>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</si>
  <si>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</si>
  <si>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</si>
  <si>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</si>
  <si>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</si>
  <si>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</si>
  <si>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</si>
  <si>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</si>
  <si>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</si>
  <si>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</si>
  <si>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</si>
  <si>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</si>
  <si>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</si>
  <si>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</si>
  <si>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</si>
  <si>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</si>
  <si>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</si>
  <si>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</si>
  <si>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</si>
  <si>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</si>
  <si>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</si>
  <si>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</si>
  <si>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</si>
  <si>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</si>
  <si>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</si>
  <si>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</si>
  <si>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</si>
  <si>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</si>
  <si>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</si>
  <si>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</si>
  <si>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</si>
  <si>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</si>
  <si>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</si>
  <si>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</si>
  <si>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</si>
  <si>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</si>
  <si>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</si>
  <si>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</si>
  <si>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</si>
  <si>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</si>
  <si>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</si>
  <si>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</si>
  <si>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</si>
  <si>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</si>
  <si>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</si>
  <si>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</si>
  <si>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</si>
  <si>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</si>
  <si>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</si>
  <si>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</si>
  <si>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</si>
  <si>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</si>
  <si>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</si>
  <si>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</si>
  <si>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</si>
  <si>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</si>
  <si>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</si>
  <si>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</si>
  <si>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</si>
  <si>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</si>
  <si>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</si>
  <si>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</si>
  <si>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</si>
  <si>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</si>
  <si>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</si>
  <si>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</si>
  <si>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</si>
  <si>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</si>
  <si>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</si>
  <si>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</si>
  <si>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</si>
  <si>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</si>
  <si>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</si>
  <si>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</si>
  <si>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</si>
  <si>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</si>
  <si>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</si>
  <si>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</si>
  <si>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</si>
  <si>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</si>
  <si>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</si>
  <si>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</si>
  <si>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</si>
  <si>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</si>
  <si>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</si>
  <si>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</si>
  <si>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</si>
  <si>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</si>
  <si>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</si>
  <si>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</si>
  <si>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</si>
  <si>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</si>
  <si>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</si>
  <si>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</si>
  <si>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</si>
  <si>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</si>
  <si>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</si>
  <si>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</si>
  <si>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</si>
  <si>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</si>
  <si>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</si>
  <si>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</si>
  <si>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</si>
  <si>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</si>
  <si>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</si>
  <si>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</si>
  <si>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</si>
  <si>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</si>
  <si>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</si>
  <si>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</si>
  <si>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</si>
  <si>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</si>
  <si>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</si>
  <si>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</si>
  <si>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</si>
  <si>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</si>
  <si>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</si>
  <si>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</si>
  <si>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</si>
  <si>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</si>
  <si>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</si>
  <si>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</si>
  <si>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</si>
  <si>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</si>
  <si>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</si>
  <si>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</si>
  <si>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</si>
  <si>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</si>
  <si>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</si>
  <si>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</si>
  <si>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</si>
  <si>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</si>
  <si>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</si>
  <si>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</si>
  <si>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</si>
  <si>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</si>
  <si>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</si>
  <si>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</si>
  <si>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</si>
  <si>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</si>
  <si>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</si>
  <si>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</si>
  <si>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</si>
  <si>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</si>
  <si>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</si>
  <si>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</si>
  <si>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</si>
  <si>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</si>
  <si>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</si>
  <si>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</si>
  <si>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</si>
  <si>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</si>
  <si>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</si>
  <si>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</si>
  <si>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</si>
  <si>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</si>
  <si>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</si>
  <si>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</si>
  <si>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</si>
  <si>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</si>
  <si>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</si>
  <si>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</si>
  <si>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</si>
  <si>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</si>
  <si>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</si>
  <si>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</si>
  <si>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</si>
  <si>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</si>
  <si>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</si>
  <si>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</si>
  <si>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</si>
  <si>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</si>
  <si>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</si>
  <si>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</si>
  <si>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</si>
  <si>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</si>
  <si>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</si>
  <si>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</si>
  <si>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</si>
  <si>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</si>
  <si>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</si>
  <si>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</si>
  <si>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</si>
  <si>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</si>
  <si>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</si>
  <si>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</si>
  <si>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</si>
  <si>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</si>
  <si>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</si>
  <si>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</si>
  <si>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</si>
  <si>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</si>
  <si>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</si>
  <si>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</si>
  <si>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</si>
  <si>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</si>
  <si>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</si>
  <si>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</si>
  <si>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</si>
  <si>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</si>
  <si>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</si>
  <si>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</si>
  <si>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</si>
  <si>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</si>
  <si>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</si>
  <si>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</si>
  <si>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</si>
  <si>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</si>
  <si>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</si>
  <si>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</si>
  <si>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</si>
  <si>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</si>
  <si>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</si>
  <si>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</si>
  <si>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</si>
  <si>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</si>
  <si>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</si>
  <si>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</si>
  <si>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</si>
  <si>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</si>
  <si>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</si>
  <si>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</si>
  <si>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</si>
  <si>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</si>
  <si>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</si>
  <si>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</si>
  <si>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</si>
  <si>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</si>
  <si>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</si>
  <si>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</si>
  <si>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</si>
  <si>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</si>
  <si>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</si>
  <si>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</si>
  <si>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</si>
  <si>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</si>
  <si>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</si>
  <si>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</si>
  <si>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</si>
  <si>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</si>
  <si>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</si>
  <si>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</si>
  <si>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</si>
  <si>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</si>
  <si>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</si>
  <si>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</si>
  <si>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</si>
  <si>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</si>
  <si>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</si>
  <si>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</si>
  <si>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</si>
  <si>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</si>
  <si>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</si>
  <si>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</si>
  <si>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</si>
  <si>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</si>
  <si>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</si>
  <si>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</si>
  <si>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</si>
  <si>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</si>
  <si>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</si>
  <si>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</si>
  <si>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</si>
  <si>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</si>
  <si>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</si>
  <si>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</si>
  <si>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</si>
  <si>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</si>
  <si>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</si>
  <si>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</si>
  <si>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</si>
  <si>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</si>
  <si>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</si>
  <si>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</si>
  <si>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</si>
  <si>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</si>
  <si>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</si>
  <si>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</si>
  <si>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</si>
  <si>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</si>
  <si>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</si>
  <si>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</si>
  <si>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</si>
  <si>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</si>
  <si>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</si>
  <si>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</si>
  <si>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</si>
  <si>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</si>
  <si>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</si>
  <si>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</si>
  <si>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</si>
  <si>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</si>
  <si>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</si>
  <si>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</si>
  <si>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</si>
  <si>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</si>
  <si>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</si>
  <si>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</si>
  <si>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</si>
  <si>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</si>
  <si>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</si>
  <si>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</si>
  <si>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</si>
  <si>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</si>
  <si>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</si>
  <si>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</si>
  <si>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</si>
  <si>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</si>
  <si>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</si>
  <si>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</si>
  <si>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</si>
  <si>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</si>
  <si>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</si>
  <si>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</si>
  <si>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</si>
  <si>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</si>
  <si>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</si>
  <si>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</si>
  <si>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</si>
  <si>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</si>
  <si>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</si>
  <si>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</si>
  <si>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</si>
  <si>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</si>
  <si>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</si>
  <si>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</si>
  <si>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</si>
  <si>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</si>
  <si>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</si>
  <si>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</si>
  <si>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</si>
  <si>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</si>
  <si>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</si>
  <si>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</si>
  <si>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</si>
  <si>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</si>
  <si>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</si>
  <si>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</si>
  <si>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</si>
  <si>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</si>
  <si>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</si>
  <si>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</si>
  <si>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</si>
  <si>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</si>
  <si>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</si>
  <si>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</si>
  <si>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</si>
  <si>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</si>
  <si>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</si>
  <si>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</si>
  <si>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</si>
  <si>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</si>
  <si>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</si>
  <si>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</si>
  <si>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</si>
  <si>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</si>
  <si>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</si>
  <si>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</si>
  <si>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</si>
  <si>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</si>
  <si>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</si>
  <si>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</si>
  <si>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</si>
  <si>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</si>
  <si>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</si>
  <si>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</si>
  <si>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</si>
  <si>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</si>
  <si>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</si>
  <si>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</si>
  <si>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</si>
  <si>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</si>
  <si>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</si>
  <si>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</si>
  <si>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</si>
  <si>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</si>
  <si>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</si>
  <si>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</si>
  <si>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</si>
  <si>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</si>
  <si>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</si>
  <si>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</si>
  <si>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</si>
  <si>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</si>
  <si>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</si>
  <si>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</si>
  <si>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</si>
  <si>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</si>
  <si>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</si>
  <si>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</si>
  <si>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</si>
  <si>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</si>
  <si>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</si>
  <si>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</si>
  <si>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</si>
  <si>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</si>
  <si>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</si>
  <si>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</si>
  <si>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</si>
  <si>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</si>
  <si>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</si>
  <si>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</si>
  <si>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</si>
  <si>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</si>
  <si>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</si>
  <si>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</si>
  <si>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</si>
  <si>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</si>
  <si>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</si>
  <si>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</si>
  <si>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</si>
  <si>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</si>
  <si>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</si>
  <si>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</si>
  <si>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</si>
  <si>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</si>
  <si>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</si>
  <si>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</si>
  <si>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</si>
  <si>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</si>
  <si>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</si>
  <si>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</si>
  <si>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</si>
  <si>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</si>
  <si>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</si>
  <si>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</si>
  <si>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</si>
  <si>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</si>
  <si>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</si>
  <si>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</si>
  <si>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</si>
  <si>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</si>
  <si>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</si>
  <si>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</si>
  <si>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</si>
  <si>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</si>
  <si>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</si>
  <si>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</si>
  <si>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</si>
  <si>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</si>
  <si>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</si>
  <si>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</si>
  <si>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</si>
  <si>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</si>
  <si>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</si>
  <si>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</si>
  <si>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</si>
  <si>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</si>
  <si>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</si>
  <si>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</si>
  <si>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</si>
  <si>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</si>
  <si>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</si>
  <si>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</si>
  <si>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</si>
  <si>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</si>
  <si>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</si>
  <si>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</si>
  <si>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</si>
  <si>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</si>
  <si>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</si>
  <si>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</si>
  <si>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</si>
  <si>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</si>
  <si>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</si>
  <si>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</si>
  <si>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</si>
  <si>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</si>
  <si>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</si>
  <si>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</si>
  <si>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</si>
  <si>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</si>
  <si>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</si>
  <si>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</si>
  <si>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</si>
  <si>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</si>
  <si>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</si>
  <si>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</si>
  <si>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</si>
  <si>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</si>
  <si>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</si>
  <si>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</si>
  <si>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</si>
  <si>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</si>
  <si>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</si>
  <si>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</si>
  <si>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</si>
  <si>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</si>
  <si>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</si>
  <si>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</si>
  <si>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</si>
  <si>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</si>
  <si>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</si>
  <si>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</si>
  <si>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</si>
  <si>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</si>
  <si>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</si>
  <si>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</si>
  <si>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</si>
  <si>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</si>
  <si>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</si>
  <si>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</si>
  <si>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</si>
  <si>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</si>
  <si>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</si>
  <si>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</si>
  <si>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</si>
  <si>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</si>
  <si>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</si>
  <si>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</si>
  <si>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</si>
  <si>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</si>
  <si>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</si>
  <si>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</si>
  <si>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</si>
  <si>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</si>
  <si>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</si>
  <si>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</si>
  <si>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</si>
  <si>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</si>
  <si>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</si>
  <si>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</si>
  <si>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</si>
  <si>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</si>
  <si>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</si>
  <si>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</si>
  <si>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</si>
  <si>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</si>
  <si>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</si>
  <si>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</si>
  <si>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</si>
  <si>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</si>
  <si>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</si>
  <si>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</si>
  <si>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</si>
  <si>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</si>
  <si>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</si>
  <si>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</si>
  <si>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</si>
  <si>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</si>
  <si>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</si>
  <si>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</si>
  <si>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</si>
  <si>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</si>
  <si>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</si>
  <si>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</si>
  <si>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</si>
  <si>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</si>
  <si>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</si>
  <si>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</si>
  <si>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</si>
  <si>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</si>
  <si>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</si>
  <si>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</si>
  <si>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</si>
  <si>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</si>
  <si>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</si>
  <si>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</si>
  <si>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</si>
  <si>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</si>
  <si>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</si>
  <si>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</si>
  <si>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</si>
  <si>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</si>
  <si>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</si>
  <si>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</si>
  <si>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</si>
  <si>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</si>
  <si>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</si>
  <si>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</si>
  <si>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</si>
  <si>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</si>
  <si>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</si>
  <si>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</si>
  <si>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</si>
  <si>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</si>
  <si>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</si>
  <si>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</si>
  <si>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</si>
  <si>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</si>
  <si>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</si>
  <si>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</si>
  <si>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</si>
  <si>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</si>
  <si>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</si>
  <si>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</si>
  <si>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</si>
  <si>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</si>
  <si>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</si>
  <si>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</si>
  <si>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</si>
  <si>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</si>
  <si>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</si>
  <si>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</si>
  <si>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</si>
  <si>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</si>
  <si>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</si>
  <si>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</si>
  <si>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</si>
  <si>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</si>
  <si>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</si>
  <si>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</si>
  <si>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</si>
  <si>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</si>
  <si>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</si>
  <si>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</si>
  <si>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</si>
  <si>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</si>
  <si>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</si>
  <si>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</si>
  <si>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</si>
  <si>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</si>
  <si>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</si>
  <si>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</si>
  <si>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</si>
  <si>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</si>
  <si>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</si>
  <si>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</si>
  <si>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</si>
  <si>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</si>
  <si>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</si>
  <si>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</si>
  <si>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</si>
  <si>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</si>
  <si>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</si>
  <si>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</si>
  <si>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</si>
  <si>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</si>
  <si>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</si>
  <si>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</si>
  <si>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</si>
  <si>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</si>
  <si>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</si>
  <si>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</si>
  <si>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</si>
  <si>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</si>
  <si>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</si>
  <si>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</si>
  <si>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</si>
  <si>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</si>
  <si>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</si>
  <si>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</si>
  <si>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</si>
  <si>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</si>
  <si>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</si>
  <si>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</si>
  <si>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</si>
  <si>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</si>
  <si>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</si>
  <si>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</si>
  <si>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</si>
  <si>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</si>
  <si>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</si>
  <si>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</si>
  <si>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</si>
  <si>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</si>
  <si>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</si>
  <si>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</si>
  <si>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</si>
  <si>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</si>
  <si>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</si>
  <si>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</si>
  <si>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</si>
  <si>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</si>
  <si>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</si>
  <si>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</si>
  <si>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</si>
  <si>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</si>
  <si>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</si>
  <si>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</si>
  <si>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</si>
  <si>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</si>
  <si>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</si>
  <si>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</si>
  <si>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</si>
  <si>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</si>
  <si>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</si>
  <si>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</si>
  <si>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</si>
  <si>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</si>
  <si>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</si>
  <si>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</si>
  <si>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</si>
  <si>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</si>
  <si>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</si>
  <si>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</si>
  <si>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</si>
  <si>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</si>
  <si>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</si>
  <si>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</si>
  <si>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</si>
  <si>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</si>
  <si>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</si>
  <si>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</si>
  <si>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</si>
  <si>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</si>
  <si>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</si>
  <si>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</si>
  <si>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</si>
  <si>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</si>
  <si>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</si>
  <si>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</si>
  <si>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</si>
  <si>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</si>
  <si>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</si>
  <si>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</si>
  <si>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</si>
  <si>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</si>
  <si>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</si>
  <si>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</si>
  <si>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</si>
  <si>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</si>
  <si>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</si>
  <si>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</si>
  <si>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</si>
  <si>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</si>
  <si>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</si>
  <si>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</si>
  <si>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</si>
  <si>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</si>
  <si>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</si>
  <si>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</si>
  <si>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</si>
  <si>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</si>
  <si>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</si>
  <si>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</si>
  <si>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</si>
  <si>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</si>
  <si>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</si>
  <si>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</si>
  <si>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</si>
  <si>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</si>
  <si>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</si>
  <si>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</si>
  <si>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</si>
  <si>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</si>
  <si>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</si>
  <si>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</si>
  <si>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</si>
  <si>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</si>
  <si>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</si>
  <si>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</si>
  <si>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</si>
  <si>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</si>
  <si>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</si>
  <si>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</si>
  <si>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</si>
  <si>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</si>
  <si>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</si>
  <si>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</si>
  <si>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</si>
  <si>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</si>
  <si>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</si>
  <si>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</si>
  <si>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</si>
  <si>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</si>
  <si>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</si>
  <si>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</si>
  <si>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</si>
  <si>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</si>
  <si>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</si>
  <si>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</si>
  <si>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</si>
  <si>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</si>
  <si>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</si>
  <si>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</si>
  <si>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</si>
  <si>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</si>
  <si>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</si>
  <si>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</si>
  <si>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</si>
  <si>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</si>
  <si>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</si>
  <si>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</si>
  <si>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</si>
  <si>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</si>
  <si>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</si>
  <si>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</si>
  <si>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</si>
  <si>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</si>
  <si>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</si>
  <si>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</si>
  <si>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</si>
  <si>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</si>
  <si>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</si>
  <si>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</si>
  <si>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</si>
  <si>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</si>
  <si>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</si>
  <si>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</si>
  <si>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</si>
  <si>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</si>
  <si>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</si>
  <si>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</si>
  <si>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</si>
  <si>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</si>
  <si>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</si>
  <si>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</si>
  <si>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</si>
  <si>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</si>
  <si>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</si>
  <si>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</si>
  <si>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</si>
  <si>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</si>
  <si>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</si>
  <si>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</si>
  <si>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</si>
  <si>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</si>
  <si>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</si>
  <si>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</si>
  <si>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</si>
  <si>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</si>
  <si>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</si>
  <si>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</si>
  <si>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</si>
  <si>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</si>
  <si>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</si>
  <si>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</si>
  <si>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</si>
  <si>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</si>
  <si>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</si>
  <si>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</si>
  <si>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</si>
  <si>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</si>
  <si>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</si>
  <si>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</si>
  <si>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</si>
  <si>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</si>
  <si>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</si>
  <si>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</si>
  <si>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</si>
  <si>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</si>
  <si>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</si>
  <si>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</si>
  <si>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</si>
  <si>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</si>
  <si>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</si>
  <si>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</si>
  <si>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</si>
  <si>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</si>
  <si>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</si>
  <si>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</si>
  <si>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</si>
  <si>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</si>
  <si>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</si>
  <si>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</si>
  <si>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</si>
  <si>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</si>
  <si>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</si>
  <si>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</si>
  <si>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</si>
  <si>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</si>
  <si>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</si>
  <si>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</si>
  <si>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</si>
  <si>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</si>
  <si>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</si>
  <si>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</si>
  <si>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</si>
  <si>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</si>
  <si>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</si>
  <si>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</si>
  <si>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</si>
  <si>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</si>
  <si>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</si>
  <si>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</si>
  <si>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</si>
  <si>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</si>
  <si>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</si>
  <si>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</si>
  <si>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</si>
  <si>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</si>
  <si>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</si>
  <si>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</si>
  <si>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</si>
  <si>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</si>
  <si>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</si>
  <si>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</si>
  <si>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</si>
  <si>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</si>
  <si>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</si>
  <si>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</si>
  <si>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</si>
  <si>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</si>
  <si>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</si>
  <si>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</si>
  <si>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</si>
  <si>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</si>
  <si>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</si>
  <si>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</si>
  <si>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</si>
  <si>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</si>
  <si>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</si>
  <si>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</si>
  <si>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</si>
  <si>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</si>
  <si>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</si>
  <si>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</si>
  <si>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</si>
  <si>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</si>
  <si>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</si>
  <si>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</si>
  <si>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</si>
  <si>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</si>
  <si>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</si>
  <si>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</si>
  <si>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</si>
  <si>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</si>
  <si>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</si>
  <si>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</si>
  <si>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</si>
  <si>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</si>
  <si>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</si>
  <si>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</si>
  <si>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</si>
  <si>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</si>
  <si>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</si>
  <si>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</si>
  <si>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</si>
  <si>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</si>
  <si>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</si>
  <si>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</si>
  <si>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</si>
  <si>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</si>
  <si>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</si>
  <si>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</si>
  <si>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</si>
  <si>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</si>
  <si>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</si>
  <si>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</si>
  <si>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</si>
  <si>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</si>
  <si>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</si>
  <si>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</si>
  <si>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</si>
  <si>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</si>
  <si>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</si>
  <si>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</si>
  <si>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</si>
  <si>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</si>
  <si>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</si>
  <si>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</si>
  <si>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</si>
  <si>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</si>
  <si>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</si>
  <si>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</si>
  <si>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</si>
  <si>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</si>
  <si>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</si>
  <si>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</si>
  <si>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</si>
  <si>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</si>
  <si>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</si>
  <si>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</si>
  <si>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</si>
  <si>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</si>
  <si>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</si>
  <si>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</si>
  <si>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</si>
  <si>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</si>
  <si>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</si>
  <si>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</si>
  <si>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</si>
  <si>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</si>
  <si>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</si>
  <si>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</si>
  <si>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</si>
  <si>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</si>
  <si>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</si>
  <si>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</si>
  <si>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</si>
  <si>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</si>
  <si>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</si>
  <si>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</si>
  <si>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</si>
  <si>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</si>
  <si>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</si>
  <si>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</si>
  <si>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</si>
  <si>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</si>
  <si>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</si>
  <si>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</si>
  <si>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</si>
  <si>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</si>
  <si>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</si>
  <si>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</si>
  <si>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</si>
  <si>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</si>
  <si>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</si>
  <si>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</si>
  <si>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</si>
  <si>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</si>
  <si>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</si>
  <si>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</si>
  <si>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</si>
  <si>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</si>
  <si>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</si>
  <si>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</si>
  <si>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</si>
  <si>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</si>
  <si>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</si>
  <si>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</si>
  <si>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</si>
  <si>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</si>
  <si>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</si>
  <si>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</si>
  <si>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</si>
  <si>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</si>
  <si>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</si>
  <si>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</si>
  <si>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</si>
  <si>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</si>
  <si>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</si>
  <si>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</si>
  <si>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</si>
  <si>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</si>
  <si>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</si>
  <si>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</si>
  <si>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</si>
  <si>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</si>
  <si>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</si>
  <si>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</si>
  <si>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</si>
  <si>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</si>
  <si>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</si>
  <si>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</si>
  <si>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</si>
  <si>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</si>
  <si>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</si>
  <si>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</si>
  <si>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</si>
  <si>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</si>
  <si>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</si>
  <si>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</si>
  <si>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</si>
  <si>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</si>
  <si>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</si>
  <si>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</si>
  <si>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</si>
  <si>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</si>
  <si>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</si>
  <si>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</si>
  <si>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</si>
  <si>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</si>
  <si>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</si>
  <si>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</si>
  <si>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</si>
  <si>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</si>
  <si>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</si>
  <si>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</si>
  <si>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</si>
  <si>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</si>
  <si>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</si>
  <si>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</si>
  <si>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</si>
  <si>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</si>
  <si>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</si>
  <si>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</si>
  <si>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</si>
  <si>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</si>
  <si>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</si>
  <si>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</si>
  <si>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</si>
  <si>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</si>
  <si>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</si>
  <si>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</si>
  <si>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</si>
  <si>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</si>
  <si>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</si>
  <si>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</si>
  <si>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</si>
  <si>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</si>
  <si>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</si>
  <si>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</si>
  <si>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</si>
  <si>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</si>
  <si>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</si>
  <si>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</si>
  <si>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</si>
  <si>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</si>
  <si>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</si>
  <si>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</si>
  <si>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</si>
  <si>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</si>
  <si>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</si>
  <si>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</si>
  <si>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</si>
  <si>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</si>
  <si>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</si>
  <si>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</si>
  <si>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</si>
  <si>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</si>
  <si>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</si>
  <si>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</si>
  <si>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</si>
  <si>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</si>
  <si>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</si>
  <si>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</si>
  <si>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</si>
  <si>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</si>
  <si>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</si>
  <si>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</si>
  <si>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</si>
  <si>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</si>
  <si>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</si>
  <si>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</si>
  <si>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</si>
  <si>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</si>
  <si>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</si>
  <si>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</si>
  <si>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</si>
  <si>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</si>
  <si>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</si>
  <si>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</si>
  <si>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</si>
  <si>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</si>
  <si>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</si>
  <si>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</si>
  <si>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</si>
  <si>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</si>
  <si>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</si>
  <si>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</si>
  <si>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</si>
  <si>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</si>
  <si>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</si>
  <si>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</si>
  <si>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</si>
  <si>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</si>
  <si>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</si>
  <si>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</si>
  <si>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</si>
  <si>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</si>
  <si>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</si>
  <si>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</si>
  <si>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</si>
  <si>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</si>
  <si>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</si>
  <si>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</si>
  <si>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</si>
  <si>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</si>
  <si>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</si>
  <si>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</si>
  <si>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</si>
  <si>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</si>
  <si>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</si>
  <si>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</si>
  <si>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</si>
  <si>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</si>
  <si>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</si>
  <si>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</si>
  <si>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</si>
  <si>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</si>
  <si>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</si>
  <si>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</si>
  <si>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</si>
  <si>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</si>
  <si>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</si>
  <si>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</si>
  <si>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</si>
  <si>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</si>
  <si>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</si>
  <si>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</si>
  <si>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</si>
  <si>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</si>
  <si>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</si>
  <si>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</si>
  <si>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</si>
  <si>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</si>
  <si>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</si>
  <si>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</si>
  <si>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</si>
  <si>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</si>
  <si>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</si>
  <si>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</si>
  <si>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</si>
  <si>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</si>
  <si>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</si>
  <si>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</si>
  <si>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</si>
  <si>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</si>
  <si>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</si>
  <si>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</si>
  <si>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</si>
  <si>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</si>
  <si>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</si>
  <si>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</si>
  <si>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</si>
  <si>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</si>
  <si>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</si>
  <si>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</si>
  <si>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</si>
  <si>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</si>
  <si>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</si>
  <si>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</si>
  <si>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</si>
  <si>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</si>
  <si>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</si>
  <si>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</si>
  <si>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</si>
  <si>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</si>
  <si>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</si>
  <si>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</si>
  <si>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</si>
  <si>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</si>
  <si>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</si>
  <si>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</si>
  <si>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</si>
  <si>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</si>
  <si>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</si>
  <si>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</si>
  <si>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</si>
  <si>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</si>
  <si>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</si>
  <si>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</si>
  <si>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</si>
  <si>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</si>
  <si>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</si>
  <si>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</si>
  <si>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</si>
  <si>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</si>
  <si>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</si>
  <si>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</si>
  <si>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</si>
  <si>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</si>
  <si>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</si>
  <si>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</si>
  <si>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</si>
  <si>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</si>
  <si>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</si>
  <si>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</si>
  <si>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</si>
  <si>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</si>
  <si>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</si>
  <si>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</si>
  <si>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</si>
  <si>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</si>
  <si>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</si>
  <si>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</si>
  <si>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</si>
  <si>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</si>
  <si>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</si>
  <si>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</si>
  <si>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</si>
  <si>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</si>
  <si>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</si>
  <si>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</si>
  <si>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</si>
  <si>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</si>
  <si>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</si>
  <si>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</si>
  <si>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</si>
  <si>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</si>
  <si>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</si>
  <si>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</si>
  <si>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</si>
  <si>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</si>
  <si>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</si>
  <si>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</si>
  <si>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</si>
  <si>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</si>
  <si>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</si>
  <si>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</si>
  <si>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</si>
  <si>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</si>
  <si>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</si>
  <si>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</si>
  <si>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</si>
  <si>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</si>
  <si>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</si>
  <si>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</si>
  <si>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</si>
  <si>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</si>
  <si>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</si>
  <si>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</si>
  <si>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</si>
  <si>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</si>
  <si>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</si>
  <si>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</si>
  <si>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</si>
  <si>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</si>
  <si>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</si>
  <si>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</si>
  <si>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</si>
  <si>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</si>
  <si>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</si>
  <si>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</si>
  <si>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</si>
  <si>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</si>
  <si>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</si>
  <si>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</si>
  <si>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</si>
  <si>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</si>
  <si>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</si>
  <si>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</si>
  <si>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</si>
  <si>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</si>
  <si>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</si>
  <si>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</si>
  <si>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</si>
  <si>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</si>
  <si>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</si>
  <si>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</si>
  <si>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</si>
  <si>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</si>
  <si>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</si>
  <si>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</si>
  <si>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</si>
  <si>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</si>
  <si>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</si>
  <si>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</si>
  <si>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</si>
  <si>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</si>
  <si>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</si>
  <si>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</si>
  <si>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</si>
  <si>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</si>
  <si>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</si>
  <si>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</si>
  <si>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</si>
  <si>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</si>
  <si>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</si>
  <si>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</si>
  <si>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</si>
  <si>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</si>
  <si>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</si>
  <si>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</si>
  <si>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</si>
  <si>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</si>
  <si>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</si>
  <si>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</si>
  <si>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</si>
  <si>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</si>
  <si>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</si>
  <si>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</si>
  <si>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</si>
  <si>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</si>
  <si>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</si>
  <si>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</si>
  <si>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</si>
  <si>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</si>
  <si>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</si>
  <si>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</si>
  <si>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</si>
  <si>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</si>
  <si>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</si>
  <si>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</si>
  <si>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</si>
  <si>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</si>
  <si>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</si>
  <si>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</si>
  <si>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</si>
  <si>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</si>
  <si>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</si>
  <si>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</si>
  <si>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</si>
  <si>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</si>
  <si>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</si>
  <si>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</si>
  <si>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</si>
  <si>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</si>
  <si>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</si>
  <si>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</si>
  <si>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</si>
  <si>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</si>
  <si>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</si>
  <si>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</si>
  <si>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</si>
  <si>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</si>
  <si>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</si>
  <si>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</si>
  <si>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</si>
  <si>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</si>
  <si>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</si>
  <si>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</si>
  <si>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</si>
  <si>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</si>
  <si>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</si>
  <si>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</si>
  <si>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</si>
  <si>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</si>
  <si>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</si>
  <si>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</si>
  <si>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</si>
  <si>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</si>
  <si>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</si>
  <si>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</si>
  <si>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</si>
  <si>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</si>
  <si>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</si>
  <si>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</si>
  <si>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</si>
  <si>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</si>
  <si>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</si>
  <si>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</si>
  <si>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</si>
  <si>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</si>
  <si>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</si>
  <si>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</si>
  <si>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</si>
  <si>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</si>
  <si>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</si>
  <si>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</si>
  <si>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</si>
  <si>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</si>
  <si>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</si>
  <si>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</si>
  <si>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</si>
  <si>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</si>
  <si>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</si>
  <si>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</si>
  <si>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</si>
  <si>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</si>
  <si>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</si>
  <si>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</si>
  <si>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</si>
  <si>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</si>
  <si>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</si>
  <si>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</si>
  <si>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</si>
  <si>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</si>
  <si>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</si>
  <si>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</si>
  <si>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</si>
  <si>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</si>
  <si>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</si>
  <si>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</si>
  <si>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</si>
  <si>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</si>
  <si>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</si>
  <si>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</si>
  <si>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</si>
  <si>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</si>
  <si>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</si>
  <si>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</si>
  <si>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</si>
  <si>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</si>
  <si>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</si>
  <si>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</si>
  <si>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</si>
  <si>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</si>
  <si>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</si>
  <si>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</si>
  <si>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</si>
  <si>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</si>
  <si>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</si>
  <si>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</si>
  <si>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</si>
  <si>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</si>
  <si>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</si>
  <si>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</si>
  <si>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</si>
  <si>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</si>
  <si>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</si>
  <si>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</si>
  <si>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</si>
  <si>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</si>
  <si>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</si>
  <si>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</si>
  <si>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</si>
  <si>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</si>
  <si>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</si>
  <si>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</si>
  <si>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</si>
  <si>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</si>
  <si>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</si>
  <si>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</si>
  <si>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</si>
  <si>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</si>
  <si>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</si>
  <si>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</si>
  <si>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</si>
  <si>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</si>
  <si>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</si>
  <si>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</si>
  <si>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</si>
  <si>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</si>
  <si>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</si>
  <si>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</si>
  <si>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</si>
  <si>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</si>
  <si>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</si>
  <si>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</si>
  <si>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</si>
  <si>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</si>
  <si>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</si>
  <si>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</si>
  <si>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</si>
  <si>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</si>
  <si>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</si>
  <si>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</si>
  <si>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</si>
  <si>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</si>
  <si>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</si>
  <si>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</si>
  <si>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</si>
  <si>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</si>
  <si>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</si>
  <si>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</si>
  <si>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</si>
  <si>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</si>
  <si>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</si>
  <si>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</si>
  <si>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</si>
  <si>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</si>
  <si>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</si>
  <si>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</si>
  <si>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</si>
  <si>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</si>
  <si>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</si>
  <si>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</si>
  <si>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</si>
  <si>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</si>
  <si>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</si>
  <si>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</si>
  <si>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</si>
  <si>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</si>
  <si>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</si>
  <si>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</si>
  <si>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</si>
  <si>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</si>
  <si>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</si>
  <si>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</si>
  <si>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</si>
  <si>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</si>
  <si>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</si>
  <si>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</si>
  <si>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</si>
  <si>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</si>
  <si>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</si>
  <si>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</si>
  <si>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</si>
  <si>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</si>
  <si>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</si>
  <si>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</si>
  <si>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</si>
  <si>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</si>
  <si>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</si>
  <si>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</si>
  <si>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</si>
  <si>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</si>
  <si>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</si>
  <si>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</si>
  <si>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</si>
  <si>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</si>
  <si>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</si>
  <si>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</si>
  <si>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</si>
  <si>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</si>
  <si>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</si>
  <si>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</si>
  <si>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</si>
  <si>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</si>
  <si>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</si>
  <si>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</si>
  <si>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</si>
  <si>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</si>
  <si>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</si>
  <si>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</si>
  <si>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</si>
  <si>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</si>
  <si>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</si>
  <si>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</si>
  <si>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</si>
  <si>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</si>
  <si>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</si>
  <si>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</si>
  <si>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</si>
  <si>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</si>
  <si>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</si>
  <si>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</si>
  <si>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</si>
  <si>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</si>
  <si>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</si>
  <si>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</si>
  <si>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</si>
  <si>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</si>
  <si>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</si>
  <si>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</si>
  <si>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</si>
  <si>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</si>
  <si>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</si>
  <si>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</si>
  <si>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</si>
  <si>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</si>
  <si>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</si>
  <si>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</si>
  <si>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</si>
  <si>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</si>
  <si>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</si>
  <si>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</si>
  <si>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</si>
  <si>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</si>
  <si>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</si>
  <si>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</si>
  <si>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</si>
  <si>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</si>
  <si>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</si>
  <si>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</si>
  <si>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</si>
  <si>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</si>
  <si>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</si>
  <si>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</si>
  <si>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</si>
  <si>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</si>
  <si>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</si>
  <si>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</si>
  <si>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</si>
  <si>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</si>
  <si>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</si>
  <si>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</si>
  <si>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</si>
  <si>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</si>
  <si>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</si>
  <si>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</si>
  <si>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</si>
  <si>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</si>
  <si>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</si>
  <si>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</si>
  <si>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</si>
  <si>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</si>
  <si>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</si>
  <si>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</si>
  <si>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</si>
  <si>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</si>
  <si>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</si>
  <si>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</si>
  <si>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</si>
  <si>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</si>
  <si>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</si>
  <si>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</si>
  <si>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</si>
  <si>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</si>
  <si>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</si>
  <si>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</si>
  <si>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</si>
  <si>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</si>
  <si>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</si>
  <si>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</si>
  <si>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</si>
  <si>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</si>
  <si>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</si>
  <si>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</si>
  <si>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</si>
  <si>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</si>
  <si>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</si>
  <si>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</si>
  <si>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</si>
  <si>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</si>
  <si>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</si>
  <si>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</si>
  <si>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</si>
  <si>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</si>
  <si>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</si>
  <si>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</si>
  <si>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</si>
  <si>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</si>
  <si>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</si>
  <si>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</si>
  <si>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</si>
  <si>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</si>
  <si>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</si>
  <si>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</si>
  <si>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</si>
  <si>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</si>
  <si>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</si>
  <si>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</si>
  <si>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</si>
  <si>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</si>
  <si>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</si>
  <si>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</si>
  <si>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</si>
  <si>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</si>
  <si>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</si>
  <si>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</si>
  <si>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</si>
  <si>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</si>
  <si>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</si>
  <si>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</si>
  <si>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</si>
  <si>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</si>
  <si>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</si>
  <si>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</si>
  <si>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</si>
  <si>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</si>
  <si>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</si>
  <si>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</si>
  <si>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</si>
  <si>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</si>
  <si>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</si>
  <si>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</si>
  <si>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</si>
  <si>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</si>
  <si>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</si>
  <si>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</si>
  <si>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</si>
  <si>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</si>
  <si>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</si>
  <si>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</si>
  <si>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</si>
  <si>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</si>
  <si>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</si>
  <si>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</si>
  <si>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</si>
  <si>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</si>
  <si>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</si>
  <si>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</si>
  <si>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</si>
  <si>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</si>
  <si>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</si>
  <si>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</si>
  <si>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</si>
  <si>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</si>
  <si>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</si>
  <si>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</si>
  <si>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</si>
  <si>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</si>
  <si>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</si>
  <si>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</si>
  <si>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</si>
  <si>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</si>
  <si>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</si>
  <si>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</si>
  <si>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</si>
  <si>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</si>
  <si>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</si>
  <si>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</si>
  <si>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</si>
  <si>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</si>
  <si>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</si>
  <si>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</si>
  <si>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</si>
  <si>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</si>
  <si>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</si>
  <si>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</si>
  <si>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</si>
  <si>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</si>
  <si>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</si>
  <si>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</si>
  <si>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</si>
  <si>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</si>
  <si>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</si>
  <si>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</si>
  <si>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</si>
  <si>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</si>
  <si>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</si>
  <si>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</si>
  <si>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</si>
  <si>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</si>
  <si>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</si>
  <si>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</si>
  <si>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</si>
  <si>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</si>
  <si>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</si>
  <si>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</si>
  <si>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</si>
  <si>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</si>
  <si>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</si>
  <si>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</si>
  <si>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</si>
  <si>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</si>
  <si>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</si>
  <si>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</si>
  <si>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</si>
  <si>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</si>
  <si>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</si>
  <si>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</si>
  <si>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</si>
  <si>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</si>
  <si>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</si>
  <si>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</si>
  <si>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</si>
  <si>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</si>
  <si>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</si>
  <si>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</si>
  <si>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</si>
  <si>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</si>
  <si>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</si>
  <si>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</si>
  <si>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</si>
  <si>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</si>
  <si>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</si>
  <si>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</si>
  <si>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</si>
  <si>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</si>
  <si>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</si>
  <si>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</si>
  <si>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</si>
  <si>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</si>
  <si>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</si>
  <si>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</si>
  <si>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</si>
  <si>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</si>
  <si>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</si>
  <si>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</si>
  <si>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</si>
  <si>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</si>
  <si>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</si>
  <si>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</si>
  <si>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</si>
  <si>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</si>
  <si>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</si>
  <si>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</si>
  <si>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</si>
  <si>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</si>
  <si>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</si>
  <si>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</si>
  <si>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</si>
  <si>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</si>
  <si>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</si>
  <si>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</si>
  <si>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</si>
  <si>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</si>
  <si>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</si>
  <si>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</si>
  <si>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</si>
  <si>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</si>
  <si>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</si>
  <si>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</si>
  <si>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</si>
  <si>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</si>
  <si>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</si>
  <si>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</si>
  <si>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</si>
  <si>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</si>
  <si>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</si>
  <si>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</si>
  <si>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</si>
  <si>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</si>
  <si>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</si>
  <si>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</si>
  <si>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</si>
  <si>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</si>
  <si>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</si>
  <si>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</si>
  <si>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</si>
  <si>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</si>
  <si>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</si>
  <si>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</si>
  <si>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</si>
  <si>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</si>
  <si>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</si>
  <si>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</si>
  <si>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</si>
  <si>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</si>
  <si>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</si>
  <si>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</si>
  <si>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</si>
  <si>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</si>
  <si>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</si>
  <si>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</si>
  <si>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</si>
  <si>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</si>
  <si>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</si>
  <si>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</si>
  <si>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</si>
  <si>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</si>
  <si>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</si>
  <si>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</si>
  <si>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</si>
  <si>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</si>
  <si>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</si>
  <si>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</si>
  <si>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</si>
  <si>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</si>
  <si>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</si>
  <si>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</si>
  <si>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</si>
  <si>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</si>
  <si>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</si>
  <si>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</si>
  <si>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</si>
  <si>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</si>
  <si>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</si>
  <si>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</si>
  <si>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</si>
  <si>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</si>
  <si>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</si>
  <si>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</si>
  <si>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</si>
  <si>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</si>
  <si>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</si>
  <si>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</si>
  <si>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</si>
  <si>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</si>
  <si>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</si>
  <si>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</si>
  <si>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</si>
  <si>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</si>
  <si>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</si>
  <si>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</si>
  <si>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</si>
  <si>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</si>
  <si>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</si>
  <si>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</si>
  <si>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</si>
  <si>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</si>
  <si>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</si>
  <si>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</si>
  <si>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</si>
  <si>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</si>
  <si>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</si>
  <si>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</si>
  <si>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</si>
  <si>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</si>
  <si>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</si>
  <si>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</si>
  <si>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</si>
  <si>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</si>
  <si>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</si>
  <si>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</si>
  <si>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</si>
  <si>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</si>
  <si>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</si>
  <si>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</si>
  <si>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</si>
  <si>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</si>
  <si>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</si>
  <si>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</si>
  <si>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</si>
  <si>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</si>
  <si>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</si>
  <si>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</si>
  <si>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</si>
  <si>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</si>
  <si>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</si>
  <si>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</si>
  <si>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</si>
  <si>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</si>
  <si>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</si>
  <si>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</si>
  <si>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</si>
  <si>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</si>
  <si>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</si>
  <si>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</si>
  <si>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</si>
  <si>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</si>
  <si>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</si>
  <si>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</si>
  <si>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</si>
  <si>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</si>
  <si>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</si>
  <si>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</si>
  <si>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</si>
  <si>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</si>
  <si>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</si>
  <si>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</si>
  <si>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</si>
  <si>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</si>
  <si>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</si>
  <si>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</si>
  <si>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</si>
  <si>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</si>
  <si>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</si>
  <si>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</si>
  <si>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</si>
  <si>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</si>
  <si>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</si>
  <si>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</si>
  <si>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</si>
  <si>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</si>
  <si>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</si>
  <si>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</si>
  <si>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</si>
  <si>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</si>
  <si>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</si>
  <si>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</si>
  <si>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</si>
  <si>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</si>
  <si>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</si>
  <si>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</si>
  <si>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</si>
  <si>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</si>
  <si>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</si>
  <si>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</si>
  <si>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</si>
  <si>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</si>
  <si>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</si>
  <si>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</si>
  <si>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</si>
  <si>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</si>
  <si>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</si>
  <si>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</si>
  <si>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</si>
  <si>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</si>
  <si>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</si>
  <si>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</si>
  <si>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</si>
  <si>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</si>
  <si>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</si>
  <si>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</si>
  <si>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</si>
  <si>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</si>
  <si>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</si>
  <si>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</si>
  <si>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</si>
  <si>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</si>
  <si>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</si>
  <si>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</si>
  <si>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</si>
  <si>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</si>
  <si>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</si>
  <si>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</si>
  <si>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</si>
  <si>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</si>
  <si>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</si>
  <si>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</si>
  <si>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</si>
  <si>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</si>
  <si>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</si>
  <si>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</si>
  <si>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</si>
  <si>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</si>
  <si>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</si>
  <si>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</si>
  <si>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</si>
  <si>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</si>
  <si>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</si>
  <si>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</si>
  <si>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</si>
  <si>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</si>
  <si>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</si>
  <si>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</si>
  <si>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</si>
  <si>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</si>
  <si>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</si>
  <si>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</si>
  <si>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</si>
  <si>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</si>
  <si>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</si>
  <si>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</si>
  <si>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</si>
  <si>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</si>
  <si>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</si>
  <si>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</si>
  <si>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</si>
  <si>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</si>
  <si>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</si>
  <si>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</si>
  <si>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</si>
  <si>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</si>
  <si>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</si>
  <si>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</si>
  <si>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</si>
  <si>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</si>
  <si>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</si>
  <si>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</si>
  <si>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</si>
  <si>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</si>
  <si>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</si>
  <si>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</si>
  <si>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</si>
  <si>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</si>
  <si>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</si>
  <si>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</si>
  <si>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</si>
  <si>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</si>
  <si>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</si>
  <si>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</si>
  <si>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</si>
  <si>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</si>
  <si>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</si>
  <si>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</si>
  <si>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</si>
  <si>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</si>
  <si>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</si>
  <si>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</si>
  <si>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</si>
  <si>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</si>
  <si>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</si>
  <si>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</si>
  <si>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</si>
  <si>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</si>
  <si>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</si>
  <si>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</si>
  <si>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</si>
  <si>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</si>
  <si>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</si>
  <si>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</si>
  <si>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</si>
  <si>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</si>
  <si>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</si>
  <si>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</si>
  <si>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</si>
  <si>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</si>
  <si>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</si>
  <si>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</si>
  <si>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</si>
  <si>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</si>
  <si>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</si>
  <si>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</si>
  <si>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</si>
  <si>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</si>
  <si>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</si>
  <si>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</si>
  <si>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</si>
  <si>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</si>
  <si>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</si>
  <si>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</si>
  <si>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</si>
  <si>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</si>
  <si>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</si>
  <si>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</si>
  <si>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</si>
  <si>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</si>
  <si>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</si>
  <si>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</si>
  <si>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</si>
  <si>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</si>
  <si>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</si>
  <si>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</si>
  <si>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</si>
  <si>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</si>
  <si>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</si>
  <si>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</si>
  <si>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</si>
  <si>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</si>
  <si>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</si>
  <si>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</si>
  <si>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</si>
  <si>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</si>
  <si>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</si>
  <si>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</si>
  <si>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</si>
  <si>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</si>
  <si>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</si>
  <si>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</si>
  <si>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</si>
  <si>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</si>
  <si>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</si>
  <si>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</si>
  <si>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</si>
  <si>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</si>
  <si>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</si>
  <si>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</si>
  <si>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</si>
  <si>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</si>
  <si>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</si>
  <si>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</si>
  <si>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</si>
  <si>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</si>
  <si>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</si>
  <si>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</si>
  <si>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</si>
  <si>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</si>
  <si>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</si>
  <si>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</si>
  <si>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</si>
  <si>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</si>
  <si>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</si>
  <si>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</si>
  <si>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</si>
  <si>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</si>
  <si>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</si>
  <si>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</si>
  <si>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</si>
  <si>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</si>
  <si>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</si>
  <si>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</si>
  <si>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</si>
  <si>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</si>
  <si>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</si>
  <si>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</si>
  <si>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</si>
  <si>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</si>
  <si>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</si>
  <si>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</si>
  <si>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</si>
  <si>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</si>
  <si>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</si>
  <si>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</si>
  <si>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</si>
  <si>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</si>
  <si>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</si>
  <si>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</si>
  <si>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</si>
  <si>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</si>
  <si>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</si>
  <si>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</si>
  <si>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</si>
  <si>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</si>
  <si>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</si>
  <si>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</si>
  <si>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</si>
  <si>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</si>
  <si>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</si>
  <si>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</si>
  <si>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</si>
  <si>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</si>
  <si>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</si>
  <si>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</si>
  <si>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</si>
  <si>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</si>
  <si>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</si>
  <si>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</si>
  <si>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</si>
  <si>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</si>
  <si>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</si>
  <si>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</si>
  <si>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</si>
  <si>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</si>
  <si>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</si>
  <si>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</si>
  <si>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</si>
  <si>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</si>
  <si>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</si>
  <si>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</si>
  <si>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</si>
  <si>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</si>
  <si>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</si>
  <si>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</si>
  <si>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</si>
  <si>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</si>
  <si>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</si>
  <si>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</si>
  <si>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</si>
  <si>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</si>
  <si>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</si>
  <si>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</si>
  <si>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</si>
  <si>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</si>
  <si>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</si>
  <si>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</si>
  <si>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</si>
  <si>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</si>
  <si>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</si>
  <si>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</si>
  <si>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</si>
  <si>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</si>
  <si>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</si>
  <si>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</si>
  <si>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</si>
  <si>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</si>
  <si>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</si>
  <si>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</si>
  <si>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</si>
  <si>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</si>
  <si>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</si>
  <si>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</si>
  <si>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</si>
  <si>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</si>
  <si>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</si>
  <si>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</si>
  <si>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</si>
  <si>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</si>
  <si>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</si>
  <si>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</si>
  <si>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</si>
  <si>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</si>
  <si>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</si>
  <si>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</si>
  <si>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</si>
  <si>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</si>
  <si>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</si>
  <si>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</si>
  <si>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</si>
  <si>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</si>
  <si>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</si>
  <si>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</si>
  <si>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</si>
  <si>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</si>
  <si>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</si>
  <si>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</si>
  <si>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</si>
  <si>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</si>
  <si>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</si>
  <si>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</si>
  <si>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</si>
  <si>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</si>
  <si>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</si>
  <si>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</si>
  <si>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</si>
  <si>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</si>
  <si>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</si>
  <si>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</si>
  <si>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</si>
  <si>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</si>
  <si>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</si>
  <si>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</si>
  <si>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</si>
  <si>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</si>
  <si>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</si>
  <si>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</si>
  <si>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</si>
  <si>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</si>
  <si>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</si>
  <si>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</si>
  <si>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</si>
  <si>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</si>
  <si>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</si>
  <si>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</si>
  <si>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</si>
  <si>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</si>
  <si>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</si>
  <si>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</si>
  <si>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</si>
  <si>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</si>
  <si>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</si>
  <si>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</si>
  <si>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</si>
  <si>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</si>
  <si>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</si>
  <si>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</si>
  <si>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</si>
  <si>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</si>
  <si>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</si>
  <si>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</si>
  <si>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</si>
  <si>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</si>
  <si>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</si>
  <si>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</si>
  <si>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</si>
  <si>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</si>
  <si>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</si>
  <si>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</si>
  <si>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</si>
  <si>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</si>
  <si>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</si>
  <si>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</si>
  <si>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</si>
  <si>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</si>
  <si>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</si>
  <si>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</si>
  <si>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</si>
  <si>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</si>
  <si>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</si>
  <si>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</si>
  <si>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</si>
  <si>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</si>
  <si>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</si>
  <si>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</si>
  <si>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</si>
  <si>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</si>
  <si>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</si>
  <si>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</si>
  <si>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</si>
  <si>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</si>
  <si>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</si>
  <si>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</si>
  <si>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</si>
  <si>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</si>
  <si>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</si>
  <si>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</si>
  <si>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</si>
  <si>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</si>
  <si>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</si>
  <si>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</si>
  <si>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</si>
  <si>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</si>
  <si>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</si>
  <si>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</si>
  <si>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</si>
  <si>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</si>
  <si>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</si>
  <si>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</si>
  <si>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</si>
  <si>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</si>
  <si>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</si>
  <si>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</si>
  <si>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</si>
  <si>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</si>
  <si>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</si>
  <si>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</si>
  <si>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</si>
  <si>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</si>
  <si>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</si>
  <si>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</si>
  <si>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</si>
  <si>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</si>
  <si>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</si>
  <si>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</si>
  <si>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</si>
  <si>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</si>
  <si>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</si>
  <si>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</si>
  <si>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</si>
  <si>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</si>
  <si>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</si>
  <si>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</si>
  <si>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</si>
  <si>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</si>
  <si>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</si>
  <si>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</si>
  <si>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</si>
  <si>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</si>
  <si>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</si>
  <si>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</si>
  <si>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</si>
  <si>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</si>
  <si>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</si>
  <si>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</si>
  <si>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</si>
  <si>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</si>
  <si>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</si>
  <si>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</si>
  <si>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</si>
  <si>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</si>
  <si>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</si>
  <si>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</si>
  <si>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</si>
  <si>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</si>
  <si>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</si>
  <si>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</si>
  <si>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</si>
  <si>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</si>
  <si>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</si>
  <si>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</si>
  <si>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</si>
  <si>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</si>
  <si>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</si>
  <si>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</si>
  <si>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</si>
  <si>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</si>
  <si>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</si>
  <si>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</si>
  <si>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</si>
  <si>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</si>
  <si>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</si>
  <si>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</si>
  <si>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</si>
  <si>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</si>
  <si>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</si>
  <si>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</si>
  <si>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</si>
  <si>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</si>
  <si>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</si>
  <si>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</si>
  <si>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</si>
  <si>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</si>
  <si>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</si>
  <si>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</si>
  <si>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</si>
  <si>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</si>
  <si>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</si>
  <si>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</si>
  <si>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</si>
  <si>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</si>
  <si>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</si>
  <si>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</si>
  <si>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</si>
  <si>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</si>
  <si>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</si>
  <si>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</si>
  <si>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</si>
  <si>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</si>
  <si>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</si>
  <si>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</si>
  <si>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</si>
  <si>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</si>
  <si>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</si>
  <si>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</si>
  <si>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</si>
  <si>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</si>
  <si>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</si>
  <si>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</si>
  <si>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</si>
  <si>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</si>
  <si>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</si>
  <si>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</si>
  <si>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</si>
  <si>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</si>
  <si>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</si>
  <si>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</si>
  <si>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</si>
  <si>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</si>
  <si>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</si>
  <si>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</si>
  <si>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</si>
  <si>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</si>
  <si>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</si>
  <si>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</si>
  <si>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</si>
  <si>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</si>
  <si>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</si>
  <si>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</si>
  <si>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</si>
  <si>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</si>
  <si>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</si>
  <si>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</si>
  <si>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</si>
  <si>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</si>
  <si>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</si>
  <si>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</si>
  <si>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</si>
  <si>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</si>
  <si>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</si>
  <si>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</si>
  <si>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</si>
  <si>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</si>
  <si>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</si>
  <si>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</si>
  <si>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</si>
  <si>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</si>
  <si>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</si>
  <si>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</si>
  <si>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</si>
  <si>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</si>
  <si>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</si>
  <si>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</si>
  <si>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</si>
  <si>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</si>
  <si>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</si>
  <si>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</si>
  <si>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</si>
  <si>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</si>
  <si>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</si>
  <si>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</si>
  <si>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</si>
  <si>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</si>
  <si>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</si>
  <si>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</si>
  <si>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</si>
  <si>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</si>
  <si>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</si>
  <si>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</si>
  <si>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</si>
  <si>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</si>
  <si>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</si>
  <si>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</si>
  <si>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</si>
  <si>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</si>
  <si>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</si>
  <si>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</si>
  <si>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</si>
  <si>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</si>
  <si>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</si>
  <si>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</si>
  <si>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</si>
  <si>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</si>
  <si>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</si>
  <si>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</si>
  <si>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</si>
  <si>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</si>
  <si>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</si>
  <si>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</si>
  <si>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</si>
  <si>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</si>
  <si>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</si>
  <si>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</si>
  <si>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</si>
  <si>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</si>
  <si>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</si>
  <si>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</si>
  <si>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</si>
  <si>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</si>
  <si>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</si>
  <si>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</si>
  <si>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</si>
  <si>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</si>
  <si>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</si>
  <si>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</si>
  <si>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</si>
  <si>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</si>
  <si>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</si>
  <si>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</si>
  <si>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</si>
  <si>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</si>
  <si>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</si>
  <si>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</si>
  <si>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</si>
  <si>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</si>
  <si>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</si>
  <si>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</si>
  <si>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</si>
  <si>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</si>
  <si>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</si>
  <si>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</si>
  <si>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</si>
  <si>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</si>
  <si>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</si>
  <si>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</si>
  <si>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</si>
  <si>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</si>
  <si>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</si>
  <si>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</si>
  <si>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</si>
  <si>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</si>
  <si>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</si>
  <si>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</si>
  <si>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</si>
  <si>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</si>
  <si>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</si>
  <si>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</si>
  <si>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</si>
  <si>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</si>
  <si>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</si>
  <si>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</si>
  <si>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</si>
  <si>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</si>
  <si>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</si>
  <si>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</si>
  <si>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</si>
  <si>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</si>
  <si>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</si>
  <si>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</si>
  <si>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</si>
  <si>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</si>
  <si>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</si>
  <si>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</si>
  <si>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</si>
  <si>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</si>
  <si>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</si>
  <si>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</si>
  <si>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</si>
  <si>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</si>
  <si>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</si>
  <si>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</si>
  <si>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</si>
  <si>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</si>
  <si>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</si>
  <si>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</si>
  <si>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</si>
  <si>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</si>
  <si>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</si>
  <si>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</si>
  <si>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</si>
  <si>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</si>
  <si>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</si>
  <si>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</si>
  <si>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</si>
  <si>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</si>
  <si>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</si>
  <si>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</si>
  <si>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</si>
  <si>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</si>
  <si>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</si>
  <si>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</si>
  <si>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</si>
  <si>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</si>
  <si>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</si>
  <si>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</si>
  <si>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</si>
  <si>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</si>
  <si>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</si>
  <si>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</si>
  <si>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</si>
  <si>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</si>
  <si>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</si>
  <si>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</si>
  <si>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</si>
  <si>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</si>
  <si>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</si>
  <si>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</si>
  <si>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</si>
  <si>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</si>
  <si>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</si>
  <si>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</si>
  <si>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</si>
  <si>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</si>
  <si>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</si>
  <si>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</si>
  <si>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</si>
  <si>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</si>
  <si>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</si>
  <si>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</si>
  <si>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</si>
  <si>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</si>
  <si>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</si>
  <si>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</si>
  <si>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</si>
  <si>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</si>
  <si>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</si>
  <si>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</si>
  <si>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</si>
  <si>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</si>
  <si>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</si>
  <si>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</si>
  <si>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</si>
  <si>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</si>
  <si>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</si>
  <si>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</si>
  <si>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</si>
  <si>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</si>
  <si>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</si>
  <si>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</si>
  <si>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</si>
  <si>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</si>
  <si>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</si>
  <si>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</si>
  <si>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</si>
  <si>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</si>
  <si>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</si>
  <si>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</si>
  <si>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</si>
  <si>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</si>
  <si>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</si>
  <si>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</si>
  <si>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</si>
  <si>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</si>
  <si>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</si>
  <si>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</si>
  <si>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</si>
  <si>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</si>
  <si>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</si>
  <si>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</si>
  <si>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</si>
  <si>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</si>
  <si>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</si>
  <si>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</si>
  <si>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</si>
  <si>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</si>
  <si>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</si>
  <si>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</si>
  <si>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</si>
  <si>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</si>
  <si>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</si>
  <si>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</si>
  <si>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</si>
  <si>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</si>
  <si>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</si>
  <si>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</si>
  <si>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</si>
  <si>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</si>
  <si>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</si>
  <si>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</si>
  <si>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</si>
  <si>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</si>
  <si>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</si>
  <si>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</si>
  <si>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</si>
  <si>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</si>
  <si>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</si>
  <si>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</si>
  <si>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</si>
  <si>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</si>
  <si>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</si>
  <si>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</si>
  <si>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</si>
  <si>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</si>
  <si>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</si>
  <si>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</si>
  <si>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</si>
  <si>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</si>
  <si>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</si>
  <si>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</si>
  <si>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</si>
  <si>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</si>
  <si>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</si>
  <si>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</si>
  <si>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</si>
  <si>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</si>
  <si>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</si>
  <si>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</si>
  <si>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</si>
  <si>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</si>
  <si>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</si>
  <si>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</si>
  <si>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</si>
  <si>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</si>
  <si>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</si>
  <si>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</si>
  <si>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</si>
  <si>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</si>
  <si>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</si>
  <si>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</si>
  <si>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</si>
  <si>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</si>
  <si>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</si>
  <si>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</si>
  <si>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</si>
  <si>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</si>
  <si>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</si>
  <si>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</si>
  <si>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</si>
  <si>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</si>
  <si>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</si>
  <si>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</si>
  <si>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</si>
  <si>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</si>
  <si>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</si>
  <si>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</si>
  <si>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</si>
  <si>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</si>
  <si>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</si>
  <si>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</si>
  <si>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</si>
  <si>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</si>
  <si>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</si>
  <si>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</si>
  <si>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</si>
  <si>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</si>
  <si>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</si>
  <si>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</si>
  <si>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</si>
  <si>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</si>
  <si>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</si>
  <si>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</si>
  <si>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</si>
  <si>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</si>
  <si>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</si>
  <si>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</si>
  <si>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</si>
  <si>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</si>
  <si>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</si>
  <si>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</si>
  <si>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</si>
  <si>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</si>
  <si>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</si>
  <si>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</si>
  <si>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</si>
  <si>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</si>
  <si>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</si>
  <si>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</si>
  <si>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</si>
  <si>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</si>
  <si>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</si>
  <si>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</si>
  <si>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</si>
  <si>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</si>
  <si>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</si>
  <si>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</si>
  <si>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</si>
  <si>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</si>
  <si>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</si>
  <si>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</si>
  <si>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</si>
  <si>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</si>
  <si>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</si>
  <si>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</si>
  <si>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</si>
  <si>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</si>
  <si>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</si>
  <si>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</si>
  <si>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</si>
  <si>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</si>
  <si>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</si>
  <si>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</si>
  <si>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</si>
  <si>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</si>
  <si>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</si>
  <si>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</si>
  <si>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</si>
  <si>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</si>
  <si>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</si>
  <si>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</si>
  <si>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</si>
  <si>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</si>
  <si>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</si>
  <si>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</si>
  <si>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</si>
  <si>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</si>
  <si>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</si>
  <si>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</si>
  <si>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</si>
  <si>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</si>
  <si>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</si>
  <si>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</si>
  <si>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</si>
  <si>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</si>
  <si>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</si>
  <si>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</si>
  <si>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</si>
  <si>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</si>
  <si>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</si>
  <si>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</si>
  <si>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</si>
  <si>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</si>
  <si>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</si>
  <si>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</si>
  <si>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</si>
  <si>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</si>
  <si>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</si>
  <si>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</si>
  <si>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</si>
  <si>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</si>
  <si>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</si>
  <si>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</si>
  <si>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</si>
  <si>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</si>
  <si>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</si>
  <si>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</si>
  <si>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</si>
  <si>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</si>
  <si>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</si>
  <si>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</si>
  <si>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</si>
  <si>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</si>
  <si>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</si>
  <si>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</si>
  <si>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</si>
  <si>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</si>
  <si>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</si>
  <si>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</si>
  <si>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</si>
  <si>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</si>
  <si>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</si>
  <si>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</si>
  <si>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</si>
  <si>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</si>
  <si>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</si>
  <si>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</si>
  <si>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</si>
  <si>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</si>
  <si>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</si>
  <si>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</si>
  <si>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</si>
  <si>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</si>
  <si>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</si>
  <si>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</si>
  <si>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</si>
  <si>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</si>
  <si>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</si>
  <si>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</si>
  <si>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</si>
  <si>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</si>
  <si>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</si>
  <si>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</si>
  <si>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</si>
  <si>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</si>
  <si>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</si>
  <si>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</si>
  <si>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</si>
  <si>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</si>
  <si>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</si>
  <si>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</si>
  <si>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</si>
  <si>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</si>
  <si>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</si>
  <si>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</si>
  <si>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</si>
  <si>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</si>
  <si>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</si>
  <si>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</si>
  <si>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</si>
  <si>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</si>
  <si>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</si>
  <si>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</si>
  <si>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</si>
  <si>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</si>
  <si>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</si>
  <si>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</si>
  <si>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</si>
  <si>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</si>
  <si>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</si>
  <si>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</si>
  <si>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</si>
  <si>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</si>
  <si>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</si>
  <si>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</si>
  <si>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</si>
  <si>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</si>
  <si>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</si>
  <si>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</si>
  <si>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</si>
  <si>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</si>
  <si>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</si>
  <si>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</si>
  <si>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</si>
  <si>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</si>
  <si>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</si>
  <si>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</si>
  <si>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</si>
  <si>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</si>
  <si>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</si>
  <si>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</si>
  <si>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</si>
  <si>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</si>
  <si>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</si>
  <si>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</si>
  <si>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</si>
  <si>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</si>
  <si>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</si>
  <si>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</si>
  <si>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</si>
  <si>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</si>
  <si>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</si>
  <si>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</si>
  <si>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</si>
  <si>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</si>
  <si>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</si>
  <si>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</si>
  <si>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</si>
  <si>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</si>
  <si>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</si>
  <si>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</si>
  <si>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</si>
  <si>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</si>
  <si>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</si>
  <si>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</si>
  <si>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</si>
  <si>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</si>
  <si>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</si>
  <si>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</si>
  <si>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</si>
  <si>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</si>
  <si>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</si>
  <si>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</si>
  <si>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</si>
  <si>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</si>
  <si>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</si>
  <si>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</si>
  <si>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</si>
  <si>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</si>
  <si>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</si>
  <si>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</si>
  <si>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</si>
  <si>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</si>
  <si>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</si>
  <si>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</si>
  <si>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</si>
  <si>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</si>
  <si>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</si>
  <si>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</si>
  <si>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</si>
  <si>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</si>
  <si>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</si>
  <si>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</si>
  <si>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</si>
  <si>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</si>
  <si>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</si>
  <si>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</si>
  <si>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</si>
  <si>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</si>
  <si>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</si>
  <si>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</si>
  <si>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</si>
  <si>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</si>
  <si>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</si>
  <si>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</si>
  <si>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</si>
  <si>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</si>
  <si>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</si>
  <si>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</si>
  <si>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</si>
  <si>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</si>
  <si>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</si>
  <si>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</si>
  <si>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</si>
  <si>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</si>
  <si>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</si>
  <si>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</si>
  <si>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</si>
  <si>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</si>
  <si>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</si>
  <si>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</si>
  <si>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</si>
  <si>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</si>
  <si>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</si>
  <si>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</si>
  <si>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</si>
  <si>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</si>
  <si>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</si>
  <si>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</si>
  <si>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</si>
  <si>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</si>
  <si>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</si>
  <si>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</si>
  <si>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</si>
  <si>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</si>
  <si>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</si>
  <si>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</si>
  <si>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</si>
  <si>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</si>
  <si>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</si>
  <si>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</si>
  <si>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</si>
  <si>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</si>
  <si>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</si>
  <si>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</si>
  <si>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</si>
  <si>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</si>
  <si>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</si>
  <si>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</si>
  <si>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</si>
  <si>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</si>
  <si>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</si>
  <si>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</si>
  <si>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</si>
  <si>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</si>
  <si>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</si>
  <si>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</si>
  <si>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</si>
  <si>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</si>
  <si>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</si>
  <si>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</si>
  <si>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</si>
  <si>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</si>
  <si>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</si>
  <si>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</si>
  <si>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</si>
  <si>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</si>
  <si>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</si>
  <si>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</si>
  <si>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</si>
  <si>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</si>
  <si>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</si>
  <si>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</si>
  <si>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</si>
  <si>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</si>
  <si>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</si>
  <si>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</si>
  <si>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</si>
  <si>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</si>
  <si>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</si>
  <si>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</si>
  <si>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</si>
  <si>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</si>
  <si>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</si>
  <si>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</si>
  <si>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</si>
  <si>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</si>
  <si>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</si>
  <si>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</si>
  <si>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</si>
  <si>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</si>
  <si>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</si>
  <si>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</si>
  <si>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</si>
  <si>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</si>
  <si>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</si>
  <si>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</si>
  <si>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</si>
  <si>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</si>
  <si>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</si>
  <si>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</si>
  <si>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</si>
  <si>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</si>
  <si>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</si>
  <si>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</si>
  <si>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</si>
  <si>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</si>
  <si>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</si>
  <si>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</si>
  <si>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</si>
  <si>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</si>
  <si>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</si>
  <si>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</si>
  <si>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</si>
  <si>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</si>
  <si>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</si>
  <si>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</si>
  <si>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</si>
  <si>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</si>
  <si>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</si>
  <si>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</si>
  <si>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</si>
  <si>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</si>
  <si>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</si>
  <si>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</si>
  <si>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</si>
  <si>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</si>
  <si>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</si>
  <si>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</si>
  <si>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</si>
  <si>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</si>
  <si>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</si>
  <si>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</si>
  <si>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</si>
  <si>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</si>
  <si>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</si>
  <si>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</si>
  <si>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</si>
  <si>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</si>
  <si>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</si>
  <si>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</si>
  <si>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</si>
  <si>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</si>
  <si>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</si>
  <si>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</si>
  <si>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</si>
  <si>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</si>
  <si>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</si>
  <si>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</si>
  <si>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</si>
  <si>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</si>
  <si>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</si>
  <si>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</si>
  <si>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</si>
  <si>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</si>
  <si>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</si>
  <si>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</si>
  <si>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</si>
  <si>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</si>
  <si>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</si>
  <si>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</si>
  <si>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</si>
  <si>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</si>
  <si>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</si>
  <si>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</si>
  <si>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</si>
  <si>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</si>
  <si>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</si>
  <si>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</si>
  <si>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</si>
  <si>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</si>
  <si>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</si>
  <si>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</si>
  <si>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</si>
  <si>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</si>
  <si>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</si>
  <si>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</si>
  <si>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</si>
  <si>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</si>
  <si>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</si>
  <si>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</si>
  <si>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</si>
  <si>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</si>
  <si>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</si>
  <si>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</si>
  <si>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</si>
  <si>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</si>
  <si>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</si>
  <si>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</si>
  <si>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</si>
  <si>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</si>
  <si>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</si>
  <si>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</si>
  <si>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</si>
  <si>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</si>
  <si>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</si>
  <si>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</si>
  <si>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</si>
  <si>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</si>
  <si>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</si>
  <si>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</si>
  <si>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</si>
  <si>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</si>
  <si>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</si>
  <si>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</si>
  <si>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</si>
  <si>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</si>
  <si>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</si>
  <si>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</si>
  <si>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</si>
  <si>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</si>
  <si>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</si>
  <si>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</si>
  <si>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</si>
  <si>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</si>
  <si>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</si>
  <si>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</si>
  <si>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</si>
  <si>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</si>
  <si>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</si>
  <si>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</si>
  <si>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</si>
  <si>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</si>
  <si>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</si>
  <si>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</si>
  <si>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</si>
  <si>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</si>
  <si>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</si>
  <si>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</si>
  <si>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</si>
  <si>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</si>
  <si>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</si>
  <si>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</si>
  <si>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</si>
  <si>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</si>
  <si>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</si>
  <si>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</si>
  <si>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</si>
  <si>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</si>
  <si>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</si>
  <si>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</si>
  <si>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</si>
  <si>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</si>
  <si>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</si>
  <si>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</si>
  <si>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</si>
  <si>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</si>
  <si>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</si>
  <si>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</si>
  <si>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</si>
  <si>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</si>
  <si>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</si>
  <si>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</si>
  <si>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</si>
  <si>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</si>
  <si>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</si>
  <si>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</si>
  <si>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</si>
  <si>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</si>
  <si>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</si>
  <si>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</si>
  <si>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</si>
  <si>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</si>
  <si>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</si>
  <si>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</si>
  <si>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</si>
  <si>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</si>
  <si>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</si>
  <si>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</si>
  <si>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</si>
  <si>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</si>
  <si>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</si>
  <si>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</si>
  <si>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</si>
  <si>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</si>
  <si>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</si>
  <si>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</si>
  <si>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</si>
  <si>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</si>
  <si>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</si>
  <si>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</si>
  <si>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</si>
  <si>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</si>
  <si>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</si>
  <si>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</si>
  <si>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</si>
  <si>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</si>
  <si>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</si>
  <si>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</si>
  <si>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</si>
  <si>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</si>
  <si>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</si>
  <si>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</si>
  <si>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</si>
  <si>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</si>
  <si>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</si>
  <si>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</si>
  <si>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</si>
  <si>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</si>
  <si>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</si>
  <si>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</si>
  <si>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</si>
  <si>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</si>
  <si>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</si>
  <si>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</si>
  <si>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</si>
  <si>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</si>
  <si>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</si>
  <si>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</si>
  <si>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</si>
  <si>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</si>
  <si>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</si>
  <si>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</si>
  <si>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</si>
  <si>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</si>
  <si>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</si>
  <si>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</si>
  <si>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</si>
  <si>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</si>
  <si>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</si>
  <si>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</si>
  <si>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</si>
  <si>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</si>
  <si>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</si>
  <si>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</si>
  <si>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</si>
  <si>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</si>
  <si>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</si>
  <si>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</si>
  <si>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</si>
  <si>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</si>
  <si>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</si>
  <si>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</si>
  <si>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</si>
  <si>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</si>
  <si>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</si>
  <si>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</si>
  <si>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</si>
  <si>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</si>
  <si>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</si>
  <si>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</si>
  <si>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</si>
  <si>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</si>
  <si>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</si>
  <si>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</si>
  <si>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</si>
  <si>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</si>
  <si>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</si>
  <si>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</si>
  <si>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</si>
  <si>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</si>
  <si>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</si>
  <si>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</si>
  <si>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</si>
  <si>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</si>
  <si>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</si>
  <si>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</si>
  <si>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</si>
  <si>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</si>
  <si>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</si>
  <si>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</si>
  <si>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</si>
  <si>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</si>
  <si>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</si>
  <si>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</si>
  <si>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</si>
  <si>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</si>
  <si>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</si>
  <si>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</si>
  <si>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</si>
  <si>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</si>
  <si>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</si>
  <si>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</si>
  <si>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</si>
  <si>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</si>
  <si>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</si>
  <si>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</si>
  <si>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</si>
  <si>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</si>
  <si>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</si>
  <si>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</si>
  <si>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</si>
  <si>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</si>
  <si>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</si>
  <si>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</si>
  <si>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</si>
  <si>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</si>
  <si>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</si>
  <si>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</si>
  <si>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</si>
  <si>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</si>
  <si>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</si>
  <si>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</si>
  <si>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</si>
  <si>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</si>
  <si>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</si>
  <si>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</si>
  <si>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</si>
  <si>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</si>
  <si>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</si>
  <si>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</si>
  <si>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</si>
  <si>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</si>
  <si>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</si>
  <si>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</si>
  <si>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</si>
  <si>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</si>
  <si>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</si>
  <si>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</si>
  <si>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</si>
  <si>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</si>
  <si>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</si>
  <si>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</si>
  <si>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</si>
  <si>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</si>
  <si>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</si>
  <si>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</si>
  <si>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</si>
  <si>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</si>
  <si>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</si>
  <si>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</si>
  <si>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</si>
  <si>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</si>
  <si>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</si>
  <si>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</si>
  <si>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</si>
  <si>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</si>
  <si>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</si>
  <si>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</si>
  <si>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</si>
  <si>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</si>
  <si>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</si>
  <si>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</si>
  <si>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</si>
  <si>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</si>
  <si>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</si>
  <si>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</si>
  <si>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</si>
  <si>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</si>
  <si>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</si>
  <si>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</si>
  <si>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</si>
  <si>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</si>
  <si>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</si>
  <si>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</si>
  <si>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</si>
  <si>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</si>
  <si>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</si>
  <si>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</si>
  <si>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</si>
  <si>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</si>
  <si>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</si>
  <si>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</si>
  <si>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</si>
  <si>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</si>
  <si>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</si>
  <si>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</si>
  <si>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</si>
  <si>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</si>
  <si>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</si>
  <si>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</si>
  <si>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</si>
  <si>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</si>
  <si>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</si>
  <si>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</si>
  <si>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</si>
  <si>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</si>
  <si>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</si>
  <si>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</si>
  <si>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</si>
  <si>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</si>
  <si>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</si>
  <si>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</si>
  <si>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</si>
  <si>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</si>
  <si>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</si>
  <si>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</si>
  <si>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</si>
  <si>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</si>
  <si>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</si>
  <si>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</si>
  <si>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</si>
  <si>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</si>
  <si>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</si>
  <si>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</si>
  <si>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</si>
  <si>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</si>
  <si>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</si>
  <si>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</si>
  <si>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</si>
  <si>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</si>
  <si>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</si>
  <si>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</si>
  <si>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</si>
  <si>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</si>
  <si>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</si>
  <si>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</si>
  <si>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</si>
  <si>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</si>
  <si>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</si>
  <si>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</si>
  <si>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</si>
  <si>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</si>
  <si>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</si>
  <si>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</si>
  <si>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</si>
  <si>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</si>
  <si>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</si>
  <si>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</si>
  <si>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</si>
  <si>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</si>
  <si>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</si>
  <si>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</si>
  <si>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</si>
  <si>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</si>
  <si>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</si>
  <si>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</si>
  <si>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</si>
  <si>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</si>
  <si>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</si>
  <si>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</si>
  <si>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</si>
  <si>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</si>
  <si>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</si>
  <si>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</si>
  <si>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</si>
  <si>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</si>
  <si>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</si>
  <si>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</si>
  <si>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</si>
  <si>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</si>
  <si>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</si>
  <si>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</si>
  <si>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</si>
  <si>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</si>
  <si>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</si>
  <si>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</si>
  <si>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</si>
  <si>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</si>
  <si>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</si>
  <si>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</si>
  <si>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</si>
  <si>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</si>
  <si>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</si>
  <si>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</si>
  <si>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</si>
  <si>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</si>
  <si>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</si>
  <si>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</si>
  <si>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</si>
  <si>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</si>
  <si>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</si>
  <si>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</si>
  <si>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</si>
  <si>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</si>
  <si>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</si>
  <si>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</si>
  <si>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</si>
  <si>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</si>
  <si>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</si>
  <si>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</si>
  <si>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</si>
  <si>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</si>
  <si>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</si>
  <si>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</si>
  <si>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</si>
  <si>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</si>
  <si>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</si>
  <si>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</si>
  <si>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</si>
  <si>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</si>
  <si>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</si>
  <si>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</si>
  <si>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</si>
  <si>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</si>
  <si>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</si>
  <si>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</si>
  <si>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</si>
  <si>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</si>
  <si>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</si>
  <si>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</si>
  <si>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</si>
  <si>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</si>
  <si>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</si>
  <si>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</si>
  <si>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</si>
  <si>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</si>
  <si>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</si>
  <si>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</si>
  <si>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</si>
  <si>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</si>
  <si>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</si>
  <si>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</si>
  <si>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</si>
  <si>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</si>
  <si>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</si>
  <si>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</si>
  <si>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</si>
  <si>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</si>
  <si>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</si>
  <si>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</si>
  <si>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</si>
  <si>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</si>
  <si>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</si>
  <si>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</si>
  <si>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</si>
  <si>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</si>
  <si>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</si>
  <si>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</si>
  <si>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</si>
  <si>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</si>
  <si>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</si>
  <si>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</si>
  <si>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</si>
  <si>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</si>
  <si>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</si>
  <si>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</si>
  <si>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</si>
  <si>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</si>
  <si>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</si>
  <si>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</si>
  <si>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</si>
  <si>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</si>
  <si>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</si>
  <si>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</si>
  <si>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</si>
  <si>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</si>
  <si>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</si>
  <si>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</si>
  <si>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</si>
  <si>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</si>
  <si>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</si>
  <si>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</si>
  <si>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</si>
  <si>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</si>
  <si>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</si>
  <si>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</si>
  <si>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</si>
  <si>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</si>
  <si>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</si>
  <si>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</si>
  <si>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</si>
  <si>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</si>
  <si>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</si>
  <si>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</si>
  <si>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</si>
  <si>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</si>
  <si>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</si>
  <si>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</si>
  <si>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</si>
  <si>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</si>
  <si>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</si>
  <si>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</si>
  <si>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</si>
  <si>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</si>
  <si>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</si>
  <si>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</si>
  <si>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</si>
  <si>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</si>
  <si>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</si>
  <si>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</si>
  <si>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</si>
  <si>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</si>
  <si>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</si>
  <si>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</si>
  <si>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</si>
  <si>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</si>
  <si>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</si>
  <si>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</si>
  <si>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</si>
  <si>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</si>
  <si>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</si>
  <si>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</si>
  <si>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</si>
  <si>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</si>
  <si>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</si>
  <si>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</si>
  <si>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</si>
  <si>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</si>
  <si>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</si>
  <si>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</si>
  <si>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</si>
  <si>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</si>
  <si>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</si>
  <si>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</si>
  <si>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</si>
  <si>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</si>
  <si>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</si>
  <si>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</si>
  <si>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</si>
  <si>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</si>
  <si>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</si>
  <si>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</si>
  <si>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</si>
  <si>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</si>
  <si>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</si>
  <si>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</si>
  <si>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</si>
  <si>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</si>
  <si>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</si>
  <si>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</si>
  <si>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</si>
  <si>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</si>
  <si>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</si>
  <si>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</si>
  <si>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</si>
  <si>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</si>
  <si>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</si>
  <si>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</si>
  <si>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</si>
  <si>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</si>
  <si>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</si>
  <si>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</si>
  <si>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</si>
  <si>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</si>
  <si>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</si>
  <si>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</si>
  <si>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</si>
  <si>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</si>
  <si>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</si>
  <si>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</si>
  <si>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</si>
  <si>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</si>
  <si>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</si>
  <si>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</si>
  <si>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</si>
  <si>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</si>
  <si>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</si>
  <si>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</si>
  <si>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</si>
  <si>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</si>
  <si>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</si>
  <si>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</si>
  <si>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</si>
  <si>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</si>
  <si>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</si>
  <si>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</si>
  <si>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</si>
  <si>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</si>
  <si>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</si>
  <si>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</si>
  <si>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</si>
  <si>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</si>
  <si>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</si>
  <si>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</si>
  <si>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</si>
  <si>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</si>
  <si>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</si>
  <si>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</si>
  <si>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</si>
  <si>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</si>
  <si>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</si>
  <si>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</si>
  <si>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</si>
  <si>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</si>
  <si>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</si>
  <si>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</si>
  <si>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</si>
  <si>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</si>
  <si>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</si>
  <si>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</si>
  <si>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</si>
  <si>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</si>
  <si>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</si>
  <si>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</si>
  <si>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</si>
  <si>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</si>
  <si>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</si>
  <si>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</si>
  <si>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</si>
  <si>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</si>
  <si>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</si>
  <si>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</si>
  <si>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</si>
  <si>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</si>
  <si>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</si>
  <si>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</si>
  <si>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</si>
  <si>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</si>
  <si>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</si>
  <si>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</si>
  <si>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</si>
  <si>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</si>
  <si>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</si>
  <si>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</si>
  <si>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</si>
  <si>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</si>
  <si>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</si>
  <si>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</si>
  <si>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</si>
  <si>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</si>
  <si>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</si>
  <si>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</si>
  <si>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</si>
  <si>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</si>
  <si>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</si>
  <si>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</si>
  <si>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</si>
  <si>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</si>
  <si>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</si>
  <si>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</si>
  <si>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</si>
  <si>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</si>
  <si>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</si>
  <si>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</si>
  <si>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</si>
  <si>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</si>
  <si>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</si>
  <si>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</si>
  <si>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</si>
  <si>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</si>
  <si>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</si>
  <si>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</si>
  <si>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</si>
  <si>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</si>
  <si>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</si>
  <si>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</si>
  <si>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</si>
  <si>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</si>
  <si>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</si>
  <si>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</si>
  <si>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</si>
  <si>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</si>
  <si>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</si>
  <si>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</si>
  <si>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</si>
  <si>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</si>
  <si>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</si>
  <si>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</si>
  <si>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</si>
  <si>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</si>
  <si>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</si>
  <si>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</si>
  <si>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</si>
  <si>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</si>
  <si>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</si>
  <si>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</si>
  <si>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</si>
  <si>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</si>
  <si>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</si>
  <si>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</si>
  <si>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</si>
  <si>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</si>
  <si>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</si>
  <si>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</si>
  <si>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</si>
  <si>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</si>
  <si>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</si>
  <si>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</si>
  <si>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</si>
  <si>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</si>
  <si>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</si>
  <si>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</si>
  <si>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</si>
  <si>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</si>
  <si>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</si>
  <si>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</si>
  <si>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</si>
  <si>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</si>
  <si>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</si>
  <si>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</si>
  <si>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</si>
  <si>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</si>
  <si>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</si>
  <si>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</si>
  <si>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</si>
  <si>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</si>
  <si>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</si>
  <si>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</si>
  <si>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</si>
  <si>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</si>
  <si>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</si>
  <si>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</si>
  <si>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</si>
  <si>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</si>
  <si>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</si>
  <si>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</si>
  <si>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</si>
  <si>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</si>
  <si>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</si>
  <si>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</si>
  <si>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</si>
  <si>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</si>
  <si>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</si>
  <si>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</si>
  <si>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</si>
  <si>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</si>
  <si>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</si>
  <si>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</si>
  <si>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</si>
  <si>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</si>
  <si>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</si>
  <si>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</si>
  <si>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</si>
  <si>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</si>
  <si>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</si>
  <si>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</si>
  <si>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</si>
  <si>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</si>
  <si>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</si>
  <si>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</si>
  <si>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</si>
  <si>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</si>
  <si>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</si>
  <si>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</si>
  <si>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</si>
  <si>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</si>
  <si>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</si>
  <si>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</si>
  <si>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</si>
  <si>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</si>
  <si>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</si>
  <si>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</si>
  <si>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</si>
  <si>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</si>
  <si>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</si>
  <si>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</si>
  <si>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</si>
  <si>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</si>
  <si>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</si>
  <si>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</si>
  <si>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</si>
  <si>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</si>
  <si>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</si>
  <si>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</si>
  <si>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</si>
  <si>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</si>
  <si>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</si>
  <si>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</si>
  <si>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</si>
  <si>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</si>
  <si>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</si>
  <si>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</si>
  <si>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</si>
  <si>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</si>
  <si>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</si>
  <si>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</si>
  <si>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</si>
  <si>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</si>
  <si>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</si>
  <si>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</si>
  <si>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</si>
  <si>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</si>
  <si>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</si>
  <si>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</si>
  <si>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</si>
  <si>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</si>
  <si>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</si>
  <si>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</si>
  <si>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</si>
  <si>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</si>
  <si>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</si>
  <si>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</si>
  <si>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</si>
  <si>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</si>
  <si>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</si>
  <si>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</si>
  <si>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</si>
  <si>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</si>
  <si>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</si>
  <si>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</si>
  <si>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</si>
  <si>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</si>
  <si>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</si>
  <si>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</si>
  <si>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</si>
  <si>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</si>
  <si>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</si>
  <si>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</si>
  <si>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</si>
  <si>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</si>
  <si>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</si>
  <si>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</si>
  <si>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</si>
  <si>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</si>
  <si>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</si>
  <si>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</si>
  <si>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</si>
  <si>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</si>
  <si>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</si>
  <si>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</si>
  <si>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</si>
  <si>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</si>
  <si>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</si>
  <si>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</si>
  <si>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</si>
  <si>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</si>
  <si>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</si>
  <si>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</si>
  <si>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</si>
  <si>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</si>
  <si>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</si>
  <si>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</si>
  <si>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</si>
  <si>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</si>
  <si>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</si>
  <si>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</si>
  <si>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</si>
  <si>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</si>
  <si>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</si>
  <si>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</si>
  <si>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</si>
  <si>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</si>
  <si>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</si>
  <si>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</si>
  <si>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</si>
  <si>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</si>
  <si>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</si>
  <si>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</si>
  <si>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</si>
  <si>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</si>
  <si>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</si>
  <si>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</si>
  <si>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</si>
  <si>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</si>
  <si>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</si>
  <si>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</si>
  <si>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</si>
  <si>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</si>
  <si>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</si>
  <si>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</si>
  <si>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</si>
  <si>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</si>
  <si>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</si>
  <si>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</si>
  <si>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</si>
  <si>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</si>
  <si>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</si>
  <si>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</si>
  <si>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</si>
  <si>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</si>
  <si>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</si>
  <si>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</si>
  <si>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</si>
  <si>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</si>
  <si>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</si>
  <si>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</si>
  <si>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</si>
  <si>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</si>
  <si>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</si>
  <si>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</si>
  <si>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</si>
  <si>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</si>
  <si>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</si>
  <si>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</si>
  <si>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</si>
  <si>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</si>
  <si>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</si>
  <si>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</si>
  <si>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</si>
  <si>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</si>
  <si>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</si>
  <si>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</si>
  <si>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</si>
  <si>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</si>
  <si>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</si>
  <si>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</si>
  <si>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</si>
  <si>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</si>
  <si>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</si>
  <si>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</si>
  <si>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</si>
  <si>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</si>
  <si>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</si>
  <si>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</si>
  <si>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</si>
  <si>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</si>
  <si>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</si>
  <si>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</si>
  <si>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</si>
  <si>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</si>
  <si>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</si>
  <si>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</si>
  <si>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</si>
  <si>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</si>
  <si>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</si>
  <si>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</si>
  <si>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</si>
  <si>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</si>
  <si>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</si>
  <si>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</si>
  <si>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</si>
  <si>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</si>
  <si>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</si>
  <si>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</si>
  <si>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</si>
  <si>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</si>
  <si>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</si>
  <si>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</si>
  <si>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</si>
  <si>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</si>
  <si>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</si>
  <si>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</si>
  <si>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</si>
  <si>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</si>
  <si>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</si>
  <si>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</si>
  <si>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</si>
  <si>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</si>
  <si>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</si>
  <si>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</si>
  <si>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</si>
  <si>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</si>
  <si>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</si>
  <si>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</si>
  <si>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</si>
  <si>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</si>
  <si>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</si>
  <si>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</si>
  <si>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</si>
  <si>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</si>
  <si>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</si>
  <si>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</si>
  <si>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</si>
  <si>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</si>
  <si>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</si>
  <si>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</si>
  <si>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</si>
  <si>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</si>
  <si>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</si>
  <si>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</si>
  <si>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</si>
  <si>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</si>
  <si>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</si>
  <si>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</si>
  <si>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</si>
  <si>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</si>
  <si>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</si>
  <si>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</si>
  <si>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</si>
  <si>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</si>
  <si>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</si>
  <si>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</si>
  <si>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</si>
  <si>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</si>
  <si>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</si>
  <si>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</si>
  <si>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</si>
  <si>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</si>
  <si>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</si>
  <si>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</si>
  <si>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</si>
  <si>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</si>
  <si>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</si>
  <si>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</si>
  <si>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</si>
  <si>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</si>
  <si>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</si>
  <si>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</si>
  <si>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</si>
  <si>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</si>
  <si>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</si>
  <si>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</si>
  <si>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</si>
  <si>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</si>
  <si>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</si>
  <si>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</si>
  <si>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</si>
  <si>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</si>
  <si>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</si>
  <si>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</si>
  <si>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</si>
  <si>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</si>
  <si>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</si>
  <si>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</si>
  <si>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</si>
  <si>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</si>
  <si>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</si>
  <si>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</si>
  <si>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</si>
  <si>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</si>
  <si>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</si>
  <si>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</si>
  <si>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</si>
  <si>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</si>
  <si>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</si>
  <si>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</si>
  <si>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</si>
  <si>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</si>
  <si>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</si>
  <si>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</si>
  <si>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</si>
  <si>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</si>
  <si>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</si>
  <si>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</si>
  <si>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</si>
  <si>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</si>
  <si>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</si>
  <si>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</si>
  <si>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</si>
  <si>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</si>
  <si>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</si>
  <si>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</si>
  <si>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</si>
  <si>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</si>
  <si>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</si>
  <si>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</si>
  <si>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</si>
  <si>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</si>
  <si>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</si>
  <si>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</si>
  <si>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</si>
  <si>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</si>
  <si>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</si>
  <si>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</si>
  <si>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</si>
  <si>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</si>
  <si>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</si>
  <si>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</si>
  <si>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</si>
  <si>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</si>
  <si>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</si>
  <si>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</si>
  <si>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</si>
  <si>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</si>
  <si>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</si>
  <si>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</si>
  <si>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</si>
  <si>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</si>
  <si>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</si>
  <si>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</si>
  <si>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</si>
  <si>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</si>
  <si>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</si>
  <si>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</si>
  <si>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</si>
  <si>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</si>
  <si>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</si>
  <si>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</si>
  <si>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</si>
  <si>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</si>
  <si>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</si>
  <si>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</si>
  <si>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</si>
  <si>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</si>
  <si>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</si>
  <si>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</si>
  <si>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</si>
  <si>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</si>
  <si>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</si>
  <si>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</si>
  <si>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</si>
  <si>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</si>
  <si>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</si>
  <si>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</si>
  <si>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</si>
  <si>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</si>
  <si>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</si>
  <si>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</si>
  <si>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</si>
  <si>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</si>
  <si>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</si>
  <si>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</si>
  <si>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</si>
  <si>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</si>
  <si>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</si>
  <si>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</si>
  <si>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</si>
  <si>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</si>
  <si>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</si>
  <si>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</si>
  <si>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</si>
  <si>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</si>
  <si>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</si>
  <si>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</si>
  <si>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</si>
  <si>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</si>
  <si>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</si>
  <si>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</si>
  <si>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</si>
  <si>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</si>
  <si>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</si>
  <si>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</si>
  <si>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</si>
  <si>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</si>
  <si>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</si>
  <si>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</si>
  <si>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</si>
  <si>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</si>
  <si>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</si>
  <si>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</si>
  <si>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</si>
  <si>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</si>
  <si>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</si>
  <si>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</si>
  <si>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</si>
  <si>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</si>
  <si>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</si>
  <si>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</si>
  <si>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</si>
  <si>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</si>
  <si>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</si>
  <si>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</si>
  <si>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</si>
  <si>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</si>
  <si>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</si>
  <si>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</si>
  <si>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</si>
  <si>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</si>
  <si>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</si>
  <si>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</si>
  <si>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</si>
  <si>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</si>
  <si>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</si>
  <si>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</si>
  <si>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</si>
  <si>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</si>
  <si>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</si>
  <si>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</si>
  <si>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</si>
  <si>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</si>
  <si>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</si>
  <si>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</si>
  <si>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</si>
  <si>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</si>
  <si>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</si>
  <si>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</si>
  <si>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</si>
  <si>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</si>
  <si>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</si>
  <si>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</si>
  <si>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</si>
  <si>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</si>
  <si>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</si>
  <si>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</si>
  <si>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</si>
  <si>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</si>
  <si>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</si>
  <si>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</si>
  <si>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</si>
  <si>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</si>
  <si>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</si>
  <si>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</si>
  <si>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</si>
  <si>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</si>
  <si>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</si>
  <si>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</si>
  <si>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</si>
  <si>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</si>
  <si>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</si>
  <si>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</si>
  <si>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</si>
  <si>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</si>
  <si>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</si>
  <si>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</si>
  <si>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</si>
  <si>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</si>
  <si>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</si>
  <si>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</si>
  <si>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</si>
  <si>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</si>
  <si>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</si>
  <si>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</si>
  <si>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</si>
  <si>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</si>
  <si>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</si>
  <si>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</si>
  <si>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</si>
  <si>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</si>
  <si>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</si>
  <si>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</si>
  <si>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</si>
  <si>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</si>
  <si>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</si>
  <si>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</si>
  <si>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</si>
  <si>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</si>
  <si>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</si>
  <si>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</si>
  <si>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</si>
  <si>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</si>
  <si>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</si>
  <si>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</si>
  <si>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</si>
  <si>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</si>
  <si>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</si>
  <si>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</si>
  <si>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</si>
  <si>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</si>
  <si>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</si>
  <si>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</si>
  <si>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</si>
  <si>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</si>
  <si>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</si>
  <si>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</si>
  <si>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</si>
  <si>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</si>
  <si>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</si>
  <si>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</si>
  <si>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</si>
  <si>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</si>
  <si>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</si>
  <si>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</si>
  <si>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</si>
  <si>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</si>
  <si>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</si>
  <si>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</si>
  <si>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</si>
  <si>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</si>
  <si>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</si>
  <si>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</si>
  <si>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</si>
  <si>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</si>
  <si>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</si>
  <si>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</si>
  <si>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</si>
  <si>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</si>
  <si>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</si>
  <si>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</si>
  <si>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</si>
  <si>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</si>
  <si>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</si>
  <si>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</si>
  <si>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</si>
  <si>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</si>
  <si>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</si>
  <si>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</si>
  <si>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</si>
  <si>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</si>
  <si>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</si>
  <si>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</si>
  <si>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</si>
  <si>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</si>
  <si>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</si>
  <si>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</si>
  <si>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</si>
  <si>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</si>
  <si>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</si>
  <si>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</si>
  <si>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</si>
  <si>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</si>
  <si>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</si>
  <si>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</si>
  <si>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</si>
  <si>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</si>
  <si>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</si>
  <si>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</si>
  <si>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</si>
  <si>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</si>
  <si>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</si>
  <si>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</si>
  <si>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</si>
  <si>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</si>
  <si>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</si>
  <si>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</si>
  <si>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</si>
  <si>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</si>
  <si>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</si>
  <si>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</si>
  <si>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</si>
  <si>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</si>
  <si>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</si>
  <si>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</si>
  <si>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</si>
  <si>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</si>
  <si>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</si>
  <si>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</si>
  <si>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</si>
  <si>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</si>
  <si>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</si>
  <si>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</si>
  <si>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</si>
  <si>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</si>
  <si>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</si>
  <si>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</si>
  <si>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</si>
  <si>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</si>
  <si>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</si>
  <si>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</si>
  <si>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</si>
  <si>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</si>
  <si>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</si>
  <si>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</si>
  <si>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</si>
  <si>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</si>
  <si>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</si>
  <si>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</si>
  <si>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</si>
  <si>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</si>
  <si>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</si>
  <si>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</si>
  <si>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</si>
  <si>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</si>
  <si>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</si>
  <si>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</si>
  <si>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</si>
  <si>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</si>
  <si>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</si>
  <si>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</si>
  <si>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</si>
  <si>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</si>
  <si>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</si>
  <si>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</si>
  <si>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</si>
  <si>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</si>
  <si>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</si>
  <si>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</si>
  <si>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</si>
  <si>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</si>
  <si>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</si>
  <si>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</si>
  <si>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</si>
  <si>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</si>
  <si>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</si>
  <si>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</si>
  <si>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</si>
  <si>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</si>
  <si>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</si>
  <si>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</si>
  <si>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</si>
  <si>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</si>
  <si>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</si>
  <si>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</si>
  <si>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</si>
  <si>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</si>
  <si>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</si>
  <si>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</si>
  <si>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</si>
  <si>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</si>
  <si>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</si>
  <si>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</si>
  <si>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</si>
  <si>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</si>
  <si>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</si>
  <si>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</si>
  <si>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</si>
  <si>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</si>
  <si>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</si>
  <si>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</si>
  <si>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</si>
  <si>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</si>
  <si>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</si>
  <si>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</si>
  <si>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</si>
  <si>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</si>
  <si>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</si>
  <si>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</si>
  <si>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</si>
  <si>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</si>
  <si>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</si>
  <si>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</si>
  <si>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</si>
  <si>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</si>
  <si>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</si>
  <si>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</si>
  <si>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</si>
  <si>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</si>
  <si>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</si>
  <si>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</si>
  <si>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</si>
  <si>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</si>
  <si>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</si>
  <si>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</si>
  <si>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</si>
  <si>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</si>
  <si>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</si>
  <si>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</si>
  <si>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</si>
  <si>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</si>
  <si>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</si>
  <si>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</si>
  <si>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</si>
  <si>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</si>
  <si>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</si>
  <si>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</si>
  <si>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</si>
  <si>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</si>
  <si>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</si>
  <si>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</si>
  <si>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</si>
  <si>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</si>
  <si>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</si>
  <si>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</si>
  <si>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</si>
  <si>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</si>
  <si>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</si>
  <si>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</si>
  <si>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</si>
  <si>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</si>
  <si>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</si>
  <si>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</si>
  <si>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</si>
  <si>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</si>
  <si>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</si>
  <si>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</si>
  <si>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</si>
  <si>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</si>
  <si>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</si>
  <si>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</si>
  <si>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</si>
  <si>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</si>
  <si>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</si>
  <si>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</si>
  <si>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</si>
  <si>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</si>
  <si>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</si>
  <si>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</si>
  <si>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</si>
  <si>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</si>
  <si>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</si>
  <si>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</si>
  <si>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</si>
  <si>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</si>
  <si>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</si>
  <si>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</si>
  <si>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</si>
  <si>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</si>
  <si>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</si>
  <si>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</si>
  <si>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</si>
  <si>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</si>
  <si>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</si>
  <si>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</si>
  <si>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</si>
  <si>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</si>
  <si>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</si>
  <si>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</si>
  <si>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</si>
  <si>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</si>
  <si>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</si>
  <si>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</si>
  <si>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</si>
  <si>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</si>
  <si>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</si>
  <si>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</si>
  <si>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</si>
  <si>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</si>
  <si>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</si>
  <si>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</si>
  <si>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</si>
  <si>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</si>
  <si>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</si>
  <si>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</si>
  <si>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</si>
  <si>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</si>
  <si>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</si>
  <si>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</si>
  <si>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</si>
  <si>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</si>
  <si>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</si>
  <si>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</si>
  <si>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</si>
  <si>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</si>
  <si>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</si>
  <si>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</si>
  <si>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</si>
  <si>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</si>
  <si>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</si>
  <si>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</si>
  <si>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</si>
  <si>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</si>
  <si>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</si>
  <si>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</si>
  <si>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</si>
  <si>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</si>
  <si>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</si>
  <si>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</si>
  <si>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</si>
  <si>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</si>
  <si>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</si>
  <si>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</si>
  <si>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</si>
  <si>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</si>
  <si>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</si>
  <si>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</si>
  <si>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</si>
  <si>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</si>
  <si>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</si>
  <si>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</si>
  <si>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</si>
  <si>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</si>
  <si>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</si>
  <si>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</si>
  <si>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</si>
  <si>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</si>
  <si>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</si>
  <si>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</si>
  <si>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</si>
  <si>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</si>
  <si>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</si>
  <si>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</si>
  <si>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</si>
  <si>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</si>
  <si>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</si>
  <si>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</si>
  <si>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</si>
  <si>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</si>
  <si>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</si>
  <si>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</si>
  <si>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</si>
  <si>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</si>
  <si>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</si>
  <si>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</si>
  <si>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</si>
  <si>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</si>
  <si>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</si>
  <si>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</si>
  <si>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</si>
  <si>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</si>
  <si>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</si>
  <si>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</si>
  <si>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</si>
  <si>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</si>
  <si>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</si>
  <si>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</si>
  <si>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</si>
  <si>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</si>
  <si>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</si>
  <si>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</si>
  <si>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</si>
  <si>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</si>
  <si>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</si>
  <si>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</si>
  <si>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</si>
  <si>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</si>
  <si>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</si>
  <si>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</si>
  <si>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</si>
  <si>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</si>
  <si>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</si>
  <si>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</si>
  <si>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</si>
  <si>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</si>
  <si>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</si>
  <si>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</si>
  <si>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</si>
  <si>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</si>
  <si>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</si>
  <si>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</si>
  <si>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</si>
  <si>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</si>
  <si>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</si>
  <si>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</si>
  <si>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</si>
  <si>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</si>
  <si>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</si>
  <si>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</si>
  <si>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</si>
  <si>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</si>
  <si>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</si>
  <si>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</si>
  <si>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</si>
  <si>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</si>
  <si>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</si>
  <si>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</si>
  <si>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</si>
  <si>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</si>
  <si>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</si>
  <si>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</si>
  <si>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</si>
  <si>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</si>
  <si>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</si>
  <si>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</si>
  <si>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</si>
  <si>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</si>
  <si>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</si>
  <si>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</si>
  <si>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</si>
  <si>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</si>
  <si>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</si>
  <si>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</si>
  <si>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</si>
  <si>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</si>
  <si>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</si>
  <si>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</si>
  <si>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</si>
  <si>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</si>
  <si>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</si>
  <si>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</si>
  <si>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</si>
  <si>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</si>
  <si>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</si>
  <si>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</si>
  <si>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</si>
  <si>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</si>
  <si>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</si>
  <si>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</si>
  <si>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</si>
  <si>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</si>
  <si>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</si>
  <si>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</si>
  <si>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</si>
  <si>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</si>
  <si>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</si>
  <si>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</si>
  <si>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</si>
  <si>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</si>
  <si>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</si>
  <si>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</si>
  <si>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</si>
  <si>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</si>
  <si>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</si>
  <si>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</si>
  <si>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</si>
  <si>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</si>
  <si>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</si>
  <si>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</si>
  <si>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</si>
  <si>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</si>
  <si>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</si>
  <si>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</si>
  <si>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</si>
  <si>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</si>
  <si>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</si>
  <si>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</si>
  <si>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</si>
  <si>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</si>
  <si>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</si>
  <si>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</si>
  <si>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</si>
  <si>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</si>
  <si>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</si>
  <si>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</si>
  <si>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</si>
  <si>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</si>
  <si>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</si>
  <si>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</si>
  <si>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</si>
  <si>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</si>
  <si>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</si>
  <si>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</si>
  <si>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</si>
  <si>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</si>
  <si>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</si>
  <si>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</si>
  <si>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</si>
  <si>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</si>
  <si>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</si>
  <si>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</si>
  <si>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</si>
  <si>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</si>
  <si>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</si>
  <si>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</si>
  <si>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</si>
  <si>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</si>
  <si>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</si>
  <si>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</si>
  <si>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</si>
  <si>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</si>
  <si>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</si>
  <si>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</si>
  <si>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</si>
  <si>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</si>
  <si>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</si>
  <si>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</si>
  <si>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</si>
  <si>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</si>
  <si>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</si>
  <si>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</si>
  <si>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</si>
  <si>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</si>
  <si>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</si>
  <si>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</si>
  <si>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</si>
  <si>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</si>
  <si>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</si>
  <si>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</si>
  <si>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</si>
  <si>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</si>
  <si>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</si>
  <si>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</si>
  <si>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</si>
  <si>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</si>
  <si>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</si>
  <si>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</si>
  <si>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</si>
  <si>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</si>
  <si>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</si>
  <si>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</si>
  <si>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</si>
  <si>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</si>
  <si>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</si>
  <si>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</si>
  <si>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</si>
  <si>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</si>
  <si>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</si>
  <si>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</si>
  <si>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</si>
  <si>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</si>
  <si>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</si>
  <si>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</si>
  <si>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</si>
  <si>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</si>
  <si>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</si>
  <si>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</si>
  <si>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</si>
  <si>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</si>
  <si>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</si>
  <si>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</si>
  <si>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</si>
  <si>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</si>
  <si>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</si>
  <si>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</si>
  <si>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</si>
  <si>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</si>
  <si>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</si>
  <si>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</si>
  <si>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</si>
  <si>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</si>
  <si>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</si>
  <si>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</si>
  <si>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</si>
  <si>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</si>
  <si>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</si>
  <si>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</si>
  <si>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</si>
  <si>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</si>
  <si>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</si>
  <si>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</si>
  <si>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</si>
  <si>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</si>
  <si>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</si>
  <si>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</si>
  <si>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</si>
  <si>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</si>
  <si>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</si>
  <si>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</si>
  <si>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</si>
  <si>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</si>
  <si>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</si>
  <si>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</si>
  <si>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</si>
  <si>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</si>
  <si>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</si>
  <si>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</si>
  <si>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</si>
  <si>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</si>
  <si>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</si>
  <si>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</si>
  <si>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</si>
  <si>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</si>
  <si>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</si>
  <si>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</si>
  <si>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</si>
  <si>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</si>
  <si>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</si>
  <si>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</si>
  <si>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</si>
  <si>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</si>
  <si>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</si>
  <si>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</si>
  <si>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</si>
  <si>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</si>
  <si>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</si>
  <si>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</si>
  <si>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</si>
  <si>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</si>
  <si>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</si>
  <si>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</si>
  <si>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</si>
  <si>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</si>
  <si>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</si>
  <si>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</si>
  <si>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</si>
  <si>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</si>
  <si>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</si>
  <si>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</si>
  <si>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</si>
  <si>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</si>
  <si>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</si>
  <si>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</si>
  <si>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</si>
  <si>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</si>
  <si>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</si>
  <si>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</si>
  <si>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</si>
  <si>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</si>
  <si>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</si>
  <si>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</si>
  <si>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</si>
  <si>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</si>
  <si>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</si>
  <si>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</si>
  <si>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</si>
  <si>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</si>
  <si>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</si>
  <si>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</si>
  <si>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</si>
  <si>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</si>
  <si>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</si>
  <si>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</si>
  <si>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</si>
  <si>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</si>
  <si>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</si>
  <si>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</si>
  <si>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</si>
  <si>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</si>
  <si>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</si>
  <si>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</si>
  <si>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</si>
  <si>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</si>
  <si>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</si>
  <si>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</si>
  <si>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</si>
  <si>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</si>
  <si>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</si>
  <si>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</si>
  <si>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</si>
  <si>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</si>
  <si>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</si>
  <si>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</si>
  <si>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</si>
  <si>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</si>
  <si>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</si>
  <si>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</si>
  <si>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</si>
  <si>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</si>
  <si>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</si>
  <si>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</si>
  <si>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</si>
  <si>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</si>
  <si>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</si>
  <si>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</si>
  <si>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</si>
  <si>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</si>
  <si>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</si>
  <si>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</si>
  <si>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</si>
  <si>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</si>
  <si>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</si>
  <si>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</si>
  <si>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</si>
  <si>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</si>
  <si>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</si>
  <si>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</si>
  <si>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</si>
  <si>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</si>
  <si>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</si>
  <si>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</si>
  <si>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</si>
  <si>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</si>
  <si>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</si>
  <si>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</si>
  <si>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</si>
  <si>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</si>
  <si>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</si>
  <si>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</si>
  <si>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</si>
  <si>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</si>
  <si>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</si>
  <si>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</si>
  <si>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</si>
  <si>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</si>
  <si>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</si>
  <si>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</si>
  <si>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</si>
  <si>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</si>
  <si>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</si>
  <si>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</si>
  <si>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</si>
  <si>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</si>
  <si>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</si>
  <si>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</si>
  <si>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</si>
  <si>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</si>
  <si>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</si>
  <si>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</si>
  <si>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</si>
  <si>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</si>
  <si>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</si>
  <si>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</si>
  <si>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</si>
  <si>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</si>
  <si>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</si>
  <si>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</si>
  <si>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</si>
  <si>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</si>
  <si>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</si>
  <si>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</si>
  <si>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</si>
  <si>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</si>
  <si>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</si>
  <si>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</si>
  <si>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</si>
  <si>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</si>
  <si>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</si>
  <si>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</si>
  <si>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</si>
  <si>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</si>
  <si>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</si>
  <si>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</si>
  <si>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</si>
  <si>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</si>
  <si>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</si>
  <si>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</si>
  <si>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</si>
  <si>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</si>
  <si>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</si>
  <si>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</si>
  <si>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</si>
  <si>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</si>
  <si>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</si>
  <si>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</si>
  <si>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</si>
  <si>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</si>
  <si>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</si>
  <si>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</si>
  <si>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</si>
  <si>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</si>
  <si>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</si>
  <si>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</si>
  <si>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</si>
  <si>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</si>
  <si>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</si>
  <si>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</si>
  <si>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</si>
  <si>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</si>
  <si>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</si>
  <si>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</si>
  <si>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</si>
  <si>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</si>
  <si>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</si>
  <si>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</si>
  <si>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</si>
  <si>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</si>
  <si>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</si>
  <si>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</si>
  <si>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</si>
  <si>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</si>
  <si>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</si>
  <si>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</si>
  <si>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</si>
  <si>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</si>
  <si>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</si>
  <si>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</si>
  <si>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</si>
  <si>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</si>
  <si>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</si>
  <si>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</si>
  <si>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</si>
  <si>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</si>
  <si>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</si>
  <si>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</si>
  <si>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</si>
  <si>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</si>
  <si>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</si>
  <si>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</si>
  <si>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</si>
  <si>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</si>
  <si>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</si>
  <si>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</si>
  <si>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</si>
  <si>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</si>
  <si>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</si>
  <si>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</si>
  <si>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</si>
  <si>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</si>
  <si>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</si>
  <si>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</si>
  <si>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</si>
  <si>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</si>
  <si>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</si>
  <si>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</si>
  <si>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</si>
  <si>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</si>
  <si>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</si>
  <si>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</si>
  <si>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</si>
  <si>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</si>
  <si>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</si>
  <si>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</si>
  <si>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</si>
  <si>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</si>
  <si>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</si>
  <si>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</si>
  <si>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</si>
  <si>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</si>
  <si>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</si>
  <si>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</si>
  <si>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</si>
  <si>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</si>
  <si>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</si>
  <si>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</si>
  <si>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</si>
  <si>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</si>
  <si>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</si>
  <si>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</si>
  <si>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</si>
  <si>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</si>
  <si>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</si>
  <si>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</si>
  <si>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</si>
  <si>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</si>
  <si>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</si>
  <si>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</si>
  <si>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</si>
  <si>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</si>
  <si>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</si>
  <si>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</si>
  <si>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</si>
  <si>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</si>
  <si>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</si>
  <si>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</si>
  <si>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</si>
  <si>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</si>
  <si>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</si>
  <si>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</si>
  <si>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</si>
  <si>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</si>
  <si>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</si>
  <si>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</si>
  <si>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</si>
  <si>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</si>
  <si>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</si>
  <si>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</si>
  <si>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</si>
  <si>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</si>
  <si>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</si>
  <si>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</si>
  <si>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</si>
  <si>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</si>
  <si>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</si>
  <si>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</si>
  <si>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</si>
  <si>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</si>
  <si>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</si>
  <si>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</si>
  <si>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</si>
  <si>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</si>
  <si>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</si>
  <si>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</si>
  <si>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</si>
  <si>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</si>
  <si>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</si>
  <si>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</si>
  <si>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</si>
  <si>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</si>
  <si>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</si>
  <si>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</si>
  <si>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</si>
  <si>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</si>
  <si>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</si>
  <si>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</si>
  <si>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</si>
  <si>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</si>
  <si>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</si>
  <si>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</si>
  <si>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</si>
  <si>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</si>
  <si>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</si>
  <si>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</si>
  <si>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</si>
  <si>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</si>
  <si>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</si>
  <si>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</si>
  <si>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</si>
  <si>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</si>
  <si>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</si>
  <si>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</si>
  <si>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</si>
  <si>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</si>
  <si>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</si>
  <si>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</si>
  <si>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</si>
  <si>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</si>
  <si>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</si>
  <si>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</si>
  <si>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</si>
  <si>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</si>
  <si>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</si>
  <si>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</si>
  <si>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</si>
  <si>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</si>
  <si>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</si>
  <si>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</si>
  <si>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</si>
  <si>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</si>
  <si>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</si>
  <si>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</si>
  <si>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</si>
  <si>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</si>
  <si>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</si>
  <si>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</si>
  <si>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</si>
  <si>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</si>
  <si>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</si>
  <si>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</si>
  <si>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</si>
  <si>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</si>
  <si>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</si>
  <si>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</si>
  <si>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</si>
  <si>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</si>
  <si>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</si>
  <si>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</si>
  <si>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</si>
  <si>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</si>
  <si>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</si>
  <si>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</si>
  <si>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</si>
  <si>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</si>
  <si>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</si>
  <si>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</si>
  <si>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</si>
  <si>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</si>
  <si>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</si>
  <si>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</si>
  <si>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</si>
  <si>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</si>
  <si>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</si>
  <si>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</si>
  <si>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</si>
  <si>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</si>
  <si>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</si>
  <si>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</si>
  <si>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</si>
  <si>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</si>
  <si>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</si>
  <si>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</si>
  <si>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</si>
  <si>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</si>
  <si>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</si>
  <si>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</si>
  <si>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</si>
  <si>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</si>
  <si>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</si>
  <si>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</si>
  <si>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</si>
  <si>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</si>
  <si>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</si>
  <si>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</si>
  <si>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</si>
  <si>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</si>
  <si>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</si>
  <si>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</si>
  <si>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</si>
  <si>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</si>
  <si>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</si>
  <si>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</si>
  <si>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</si>
  <si>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</si>
  <si>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</si>
  <si>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</si>
  <si>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</si>
  <si>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</si>
  <si>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</si>
  <si>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</si>
  <si>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</si>
  <si>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</si>
  <si>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</si>
  <si>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</si>
  <si>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</si>
  <si>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</si>
  <si>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</si>
  <si>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</si>
  <si>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</si>
  <si>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</si>
  <si>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</si>
  <si>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</si>
  <si>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</si>
  <si>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</si>
  <si>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</si>
  <si>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</si>
  <si>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</si>
  <si>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</si>
  <si>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</si>
  <si>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</si>
  <si>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</si>
  <si>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</si>
  <si>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</si>
  <si>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</si>
  <si>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</si>
  <si>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</si>
  <si>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</si>
  <si>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</si>
  <si>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</si>
  <si>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</si>
  <si>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</si>
  <si>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</si>
  <si>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</si>
  <si>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</si>
  <si>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</si>
  <si>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</si>
  <si>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</si>
  <si>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</si>
  <si>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</si>
  <si>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</si>
  <si>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</si>
  <si>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</si>
  <si>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</si>
  <si>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</si>
  <si>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</si>
  <si>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</si>
  <si>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</si>
  <si>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</si>
  <si>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</si>
  <si>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</si>
  <si>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</si>
  <si>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</si>
  <si>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</si>
  <si>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</si>
  <si>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</si>
  <si>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</si>
  <si>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</si>
  <si>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</si>
  <si>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</si>
  <si>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</si>
  <si>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</si>
  <si>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</si>
  <si>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</si>
  <si>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</si>
  <si>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</si>
  <si>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</si>
  <si>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</si>
  <si>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</si>
  <si>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</si>
  <si>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</si>
  <si>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</si>
  <si>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</si>
  <si>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</si>
  <si>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</si>
  <si>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</si>
  <si>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</si>
  <si>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</si>
  <si>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</si>
  <si>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</si>
  <si>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</si>
  <si>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</si>
  <si>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</si>
  <si>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</si>
  <si>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</si>
  <si>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</si>
  <si>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</si>
  <si>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</si>
  <si>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</si>
  <si>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</si>
  <si>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</si>
  <si>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</si>
  <si>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</si>
  <si>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</si>
  <si>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</si>
  <si>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</si>
  <si>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</si>
  <si>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</si>
  <si>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</si>
  <si>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</si>
  <si>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</si>
  <si>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</si>
  <si>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</si>
  <si>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</si>
  <si>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</si>
  <si>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</si>
  <si>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</si>
  <si>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</si>
  <si>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</si>
  <si>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</si>
  <si>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</si>
  <si>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</si>
  <si>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</si>
  <si>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</si>
  <si>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</si>
  <si>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</si>
  <si>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</si>
  <si>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</si>
  <si>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</si>
  <si>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</si>
  <si>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</si>
  <si>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</si>
  <si>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</si>
  <si>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</si>
  <si>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</si>
  <si>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</si>
  <si>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</si>
  <si>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</si>
  <si>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</si>
  <si>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</si>
  <si>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</si>
  <si>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</si>
  <si>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</si>
  <si>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</si>
  <si>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</si>
  <si>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</si>
  <si>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</si>
  <si>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</si>
  <si>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</si>
  <si>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</si>
  <si>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</si>
  <si>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</si>
  <si>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</si>
  <si>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</si>
  <si>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</si>
  <si>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</si>
  <si>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</si>
  <si>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</si>
  <si>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</si>
  <si>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</si>
  <si>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</si>
  <si>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</si>
  <si>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</si>
  <si>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</si>
  <si>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</si>
  <si>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</si>
  <si>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</si>
  <si>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</si>
  <si>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</si>
  <si>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</si>
  <si>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</si>
  <si>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</si>
  <si>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</si>
  <si>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</si>
  <si>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</si>
  <si>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</si>
  <si>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</si>
  <si>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</si>
  <si>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</si>
  <si>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</si>
  <si>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</si>
  <si>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</si>
  <si>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</si>
  <si>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</si>
  <si>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</si>
  <si>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</si>
  <si>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</si>
  <si>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</si>
  <si>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</si>
  <si>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</si>
  <si>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</si>
  <si>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</si>
  <si>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</si>
  <si>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</si>
  <si>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</si>
  <si>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</si>
  <si>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</si>
  <si>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</si>
  <si>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</si>
  <si>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</si>
  <si>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</si>
  <si>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</si>
  <si>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</si>
  <si>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</si>
  <si>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</si>
  <si>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</si>
  <si>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</si>
  <si>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</si>
  <si>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</si>
  <si>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</si>
  <si>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</si>
  <si>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</si>
  <si>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</si>
  <si>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</si>
  <si>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</si>
  <si>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</si>
  <si>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</si>
  <si>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</si>
  <si>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</si>
  <si>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</si>
  <si>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</si>
  <si>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</si>
  <si>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</si>
  <si>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</si>
  <si>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</si>
  <si>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</si>
  <si>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</si>
  <si>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</si>
  <si>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</si>
  <si>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</si>
  <si>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</si>
  <si>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</si>
  <si>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</si>
  <si>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</si>
  <si>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</si>
  <si>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</si>
  <si>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</si>
  <si>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</si>
  <si>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</si>
  <si>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</si>
  <si>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</si>
  <si>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</si>
  <si>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</si>
  <si>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</si>
  <si>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</si>
  <si>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</si>
  <si>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</si>
  <si>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</si>
  <si>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</si>
  <si>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</si>
  <si>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</si>
  <si>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</si>
  <si>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</si>
  <si>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</si>
  <si>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</si>
  <si>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</si>
  <si>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</si>
  <si>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</si>
  <si>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</si>
  <si>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</si>
  <si>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</si>
  <si>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</si>
  <si>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</si>
  <si>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</si>
  <si>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</si>
  <si>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</si>
  <si>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</si>
  <si>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</si>
  <si>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</si>
  <si>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</si>
  <si>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</si>
  <si>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</si>
  <si>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</si>
  <si>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</si>
  <si>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</si>
  <si>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</si>
  <si>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</si>
  <si>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</si>
  <si>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</si>
  <si>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</si>
  <si>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</si>
  <si>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</si>
  <si>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</si>
  <si>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</si>
  <si>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</si>
  <si>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</si>
  <si>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</si>
  <si>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</si>
  <si>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</si>
  <si>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</si>
  <si>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</si>
  <si>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</si>
  <si>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</si>
  <si>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</si>
  <si>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</si>
  <si>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</si>
  <si>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</si>
  <si>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</si>
  <si>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</si>
  <si>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</si>
  <si>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</si>
  <si>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</si>
  <si>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</si>
  <si>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</si>
  <si>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</si>
  <si>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</si>
  <si>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</si>
  <si>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</si>
  <si>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</si>
  <si>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</si>
  <si>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</si>
  <si>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</si>
  <si>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</si>
  <si>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</si>
  <si>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</si>
  <si>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</si>
  <si>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</si>
  <si>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</si>
  <si>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</si>
  <si>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</si>
  <si>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</si>
  <si>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</si>
  <si>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</si>
  <si>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</si>
  <si>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</si>
  <si>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</si>
  <si>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</si>
  <si>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</si>
  <si>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</si>
  <si>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</si>
  <si>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</si>
  <si>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</si>
  <si>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</si>
  <si>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</si>
  <si>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</si>
  <si>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</si>
  <si>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</si>
  <si>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</si>
  <si>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</si>
  <si>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</si>
  <si>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</si>
  <si>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</si>
  <si>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</si>
  <si>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</si>
  <si>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</si>
  <si>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</si>
  <si>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</si>
  <si>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</si>
  <si>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</si>
  <si>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</si>
  <si>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</si>
  <si>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</si>
  <si>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</si>
  <si>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</si>
  <si>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</si>
  <si>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</si>
  <si>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</si>
  <si>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</si>
  <si>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</si>
  <si>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</si>
  <si>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</si>
  <si>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</si>
  <si>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</si>
  <si>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</si>
  <si>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</si>
  <si>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</si>
  <si>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</si>
  <si>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</si>
  <si>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</si>
  <si>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</si>
  <si>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</si>
  <si>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</si>
  <si>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</si>
  <si>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</si>
  <si>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</si>
  <si>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</si>
  <si>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</si>
  <si>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</si>
  <si>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</si>
  <si>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</si>
  <si>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</si>
  <si>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</si>
  <si>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</si>
  <si>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</si>
  <si>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</si>
  <si>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</si>
  <si>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</si>
  <si>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</si>
  <si>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</si>
  <si>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</si>
  <si>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</si>
  <si>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</si>
  <si>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</si>
  <si>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</si>
  <si>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</si>
  <si>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</si>
  <si>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</si>
  <si>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</si>
  <si>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</si>
  <si>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</si>
  <si>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</si>
  <si>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</si>
  <si>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</si>
  <si>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</si>
  <si>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</si>
  <si>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</si>
  <si>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</si>
  <si>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</si>
  <si>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</si>
  <si>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</si>
  <si>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</si>
  <si>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</si>
  <si>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</si>
  <si>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</si>
  <si>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</si>
  <si>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</si>
  <si>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</si>
  <si>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</si>
  <si>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</si>
  <si>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</si>
  <si>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</si>
  <si>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</si>
  <si>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</si>
  <si>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</si>
  <si>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</si>
  <si>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</si>
  <si>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</si>
  <si>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</si>
  <si>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</si>
  <si>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</si>
  <si>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</si>
  <si>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</si>
  <si>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</si>
  <si>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</si>
  <si>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</si>
  <si>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</si>
  <si>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</si>
  <si>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</si>
  <si>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</si>
  <si>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</si>
  <si>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</si>
  <si>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</si>
  <si>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</si>
  <si>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</si>
  <si>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</si>
  <si>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</si>
  <si>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</si>
  <si>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</si>
  <si>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</si>
  <si>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</si>
  <si>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</si>
  <si>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</si>
  <si>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</si>
  <si>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</si>
  <si>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</si>
  <si>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</si>
  <si>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</si>
  <si>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</si>
  <si>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</si>
  <si>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</si>
  <si>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</si>
  <si>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</si>
  <si>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</si>
  <si>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</si>
  <si>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</si>
  <si>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</si>
  <si>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</si>
  <si>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</si>
  <si>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</si>
  <si>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</si>
  <si>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</si>
  <si>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</si>
  <si>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</si>
  <si>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</si>
  <si>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</si>
  <si>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</si>
  <si>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</si>
  <si>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</si>
  <si>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</si>
  <si>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</si>
  <si>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</si>
  <si>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</si>
  <si>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</si>
  <si>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</si>
  <si>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</si>
  <si>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</si>
  <si>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</si>
  <si>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</si>
  <si>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</si>
  <si>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</si>
  <si>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</si>
  <si>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</si>
  <si>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</si>
  <si>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</si>
  <si>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</si>
  <si>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</si>
  <si>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</si>
  <si>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</si>
  <si>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</si>
  <si>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</si>
  <si>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</si>
  <si>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</si>
  <si>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</si>
  <si>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</si>
  <si>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</si>
  <si>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</si>
  <si>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</si>
  <si>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</si>
  <si>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</si>
  <si>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</si>
  <si>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</si>
  <si>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</si>
  <si>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</si>
  <si>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</si>
  <si>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</si>
  <si>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</si>
  <si>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</si>
  <si>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</si>
  <si>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</si>
  <si>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</si>
  <si>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</si>
  <si>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</si>
  <si>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</si>
  <si>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</si>
  <si>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</si>
  <si>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</si>
  <si>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</si>
  <si>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</si>
  <si>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</si>
  <si>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</si>
  <si>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</si>
  <si>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</si>
  <si>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</si>
  <si>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</si>
  <si>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</si>
  <si>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</si>
  <si>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</si>
  <si>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</si>
  <si>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</si>
  <si>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</si>
  <si>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</si>
  <si>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</si>
  <si>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</si>
  <si>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</si>
  <si>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</si>
  <si>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</si>
  <si>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</si>
  <si>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</si>
  <si>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</si>
  <si>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</si>
  <si>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</si>
  <si>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</si>
  <si>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</si>
  <si>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</si>
  <si>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</si>
  <si>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</si>
  <si>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</si>
  <si>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</si>
  <si>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</si>
  <si>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</si>
  <si>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</si>
  <si>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</si>
  <si>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</si>
  <si>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</si>
  <si>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</si>
  <si>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</si>
  <si>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</si>
  <si>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</si>
  <si>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</si>
  <si>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</si>
  <si>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</si>
  <si>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</si>
  <si>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</si>
  <si>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</si>
  <si>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</si>
  <si>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</si>
  <si>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</si>
  <si>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</si>
  <si>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</si>
  <si>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</si>
  <si>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</si>
  <si>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</si>
  <si>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</si>
  <si>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</si>
  <si>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</si>
  <si>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</si>
  <si>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</si>
  <si>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</si>
  <si>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</si>
  <si>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</si>
  <si>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</si>
  <si>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</si>
  <si>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</si>
  <si>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</si>
  <si>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</si>
  <si>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</si>
  <si>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</si>
  <si>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</si>
  <si>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</si>
  <si>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</si>
  <si>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</si>
  <si>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</si>
  <si>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</si>
  <si>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</si>
  <si>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</si>
  <si>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</si>
  <si>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</si>
  <si>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</si>
  <si>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</si>
  <si>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</si>
  <si>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</si>
  <si>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</si>
  <si>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</si>
  <si>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</si>
  <si>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</si>
  <si>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</si>
  <si>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</si>
  <si>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</si>
  <si>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</si>
  <si>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</si>
  <si>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</si>
  <si>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</si>
  <si>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</si>
  <si>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</si>
  <si>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</si>
  <si>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</si>
  <si>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</si>
  <si>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</si>
  <si>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</si>
  <si>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</si>
  <si>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</si>
  <si>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</si>
  <si>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</si>
  <si>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</si>
  <si>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</si>
  <si>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</si>
  <si>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</si>
  <si>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</si>
  <si>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</si>
  <si>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</si>
  <si>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</si>
  <si>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</si>
  <si>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</si>
  <si>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</si>
  <si>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</si>
  <si>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</si>
  <si>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</si>
  <si>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</si>
  <si>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</si>
  <si>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</si>
  <si>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</si>
  <si>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</si>
  <si>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</si>
  <si>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</si>
  <si>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</si>
  <si>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</si>
  <si>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</si>
  <si>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</si>
  <si>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</si>
  <si>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</si>
  <si>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</si>
  <si>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</si>
  <si>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</si>
  <si>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</si>
  <si>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</si>
  <si>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</si>
  <si>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</si>
  <si>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</si>
  <si>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</si>
  <si>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</si>
  <si>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</si>
  <si>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</si>
  <si>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</si>
  <si>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</si>
  <si>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</si>
  <si>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</si>
  <si>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</si>
  <si>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</si>
  <si>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</si>
  <si>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</si>
  <si>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</si>
  <si>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</si>
  <si>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</si>
  <si>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</si>
  <si>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</si>
  <si>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</si>
  <si>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</si>
  <si>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</si>
  <si>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</si>
  <si>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</si>
  <si>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</si>
  <si>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</si>
  <si>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</si>
  <si>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</si>
  <si>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</si>
  <si>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</si>
  <si>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</si>
  <si>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</si>
  <si>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</si>
  <si>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</si>
  <si>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</si>
  <si>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</si>
  <si>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</si>
  <si>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</si>
  <si>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</si>
  <si>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</si>
  <si>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</si>
  <si>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</si>
  <si>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</si>
  <si>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</si>
  <si>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</si>
  <si>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</si>
  <si>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</si>
  <si>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</si>
  <si>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</si>
  <si>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</si>
  <si>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</si>
  <si>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</si>
  <si>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</si>
  <si>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</si>
  <si>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</si>
  <si>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</si>
  <si>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</si>
  <si>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</si>
  <si>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</si>
  <si>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</si>
  <si>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</si>
  <si>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</si>
  <si>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</si>
  <si>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</si>
  <si>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</si>
  <si>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</si>
  <si>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</si>
  <si>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</si>
  <si>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</si>
  <si>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</si>
  <si>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</si>
  <si>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</si>
  <si>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</si>
  <si>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</si>
  <si>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</si>
  <si>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</si>
  <si>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</si>
  <si>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</si>
  <si>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</si>
  <si>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</si>
  <si>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</si>
  <si>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</si>
  <si>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</si>
  <si>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</si>
  <si>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</si>
  <si>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</si>
  <si>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</si>
  <si>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</si>
  <si>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</si>
  <si>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</si>
  <si>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</si>
  <si>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</si>
  <si>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</si>
  <si>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</si>
  <si>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</si>
  <si>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</si>
  <si>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</si>
  <si>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</si>
  <si>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</si>
  <si>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</si>
  <si>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</si>
  <si>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</si>
  <si>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</si>
  <si>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</si>
  <si>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</si>
  <si>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</si>
  <si>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</si>
  <si>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</si>
  <si>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</si>
  <si>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</si>
  <si>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</si>
  <si>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</si>
  <si>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</si>
  <si>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</si>
  <si>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</si>
  <si>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</si>
  <si>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</si>
  <si>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</si>
  <si>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</si>
  <si>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</si>
  <si>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</si>
  <si>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</si>
  <si>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</si>
  <si>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</si>
  <si>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</si>
  <si>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</si>
  <si>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</si>
  <si>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</si>
  <si>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</si>
  <si>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</si>
  <si>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</si>
  <si>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</si>
  <si>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</si>
  <si>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</si>
  <si>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</si>
  <si>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</si>
  <si>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</si>
  <si>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</si>
  <si>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</si>
  <si>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</si>
  <si>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</si>
  <si>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</si>
  <si>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</si>
  <si>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</si>
  <si>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</si>
  <si>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</si>
  <si>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</si>
  <si>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</si>
  <si>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</si>
  <si>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</si>
  <si>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</si>
  <si>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</si>
  <si>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</si>
  <si>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</si>
  <si>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</si>
  <si>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</si>
  <si>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</si>
  <si>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</si>
  <si>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</si>
  <si>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</si>
  <si>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</si>
  <si>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</si>
  <si>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</si>
  <si>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</si>
  <si>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</si>
  <si>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</si>
  <si>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</si>
  <si>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</si>
  <si>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</si>
  <si>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</si>
  <si>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</si>
  <si>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</si>
  <si>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</si>
  <si>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</si>
  <si>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</si>
  <si>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</si>
  <si>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</si>
  <si>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</si>
  <si>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</si>
  <si>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</si>
  <si>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</si>
  <si>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</si>
  <si>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</si>
  <si>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</si>
  <si>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</si>
  <si>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</si>
  <si>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</si>
  <si>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</si>
  <si>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</si>
  <si>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</si>
  <si>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</si>
  <si>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</si>
  <si>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</si>
  <si>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</si>
  <si>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</si>
  <si>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</si>
  <si>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</si>
  <si>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</si>
  <si>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</si>
  <si>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</si>
  <si>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</si>
  <si>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</si>
  <si>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</si>
  <si>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</si>
  <si>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</si>
  <si>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</si>
  <si>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</si>
  <si>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</si>
  <si>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</si>
  <si>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</si>
  <si>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</si>
  <si>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</si>
  <si>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</si>
  <si>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</si>
  <si>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</si>
  <si>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</si>
  <si>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</si>
  <si>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</si>
  <si>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</si>
  <si>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</si>
  <si>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</si>
  <si>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</si>
  <si>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</si>
  <si>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</si>
  <si>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</si>
  <si>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</si>
  <si>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</si>
  <si>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</si>
  <si>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</si>
  <si>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</si>
  <si>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</si>
  <si>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</si>
  <si>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</si>
  <si>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</si>
  <si>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</si>
  <si>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</si>
  <si>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</si>
  <si>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</si>
  <si>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</si>
  <si>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</si>
  <si>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</si>
  <si>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</si>
  <si>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</si>
  <si>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</si>
  <si>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</si>
  <si>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</si>
  <si>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</si>
  <si>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</si>
  <si>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</si>
  <si>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</si>
  <si>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</si>
  <si>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</si>
  <si>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</si>
  <si>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</si>
  <si>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</si>
  <si>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</si>
  <si>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</si>
  <si>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</si>
  <si>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</si>
  <si>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</si>
  <si>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</si>
  <si>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</si>
  <si>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</si>
  <si>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</si>
  <si>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</si>
  <si>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</si>
  <si>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</si>
  <si>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</si>
  <si>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</si>
  <si>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</si>
  <si>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</si>
  <si>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</si>
  <si>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</si>
  <si>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</si>
  <si>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</si>
  <si>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</si>
  <si>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</si>
  <si>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</si>
  <si>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</si>
  <si>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</si>
  <si>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</si>
  <si>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</si>
  <si>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</si>
  <si>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</si>
  <si>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</si>
  <si>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</si>
  <si>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</si>
  <si>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</si>
  <si>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</si>
  <si>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</si>
  <si>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</si>
  <si>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</si>
  <si>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</si>
  <si>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</si>
  <si>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</si>
  <si>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</si>
  <si>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</si>
  <si>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</si>
  <si>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</si>
  <si>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</si>
  <si>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</si>
  <si>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</si>
  <si>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</si>
  <si>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</si>
  <si>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</si>
  <si>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</si>
  <si>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</si>
  <si>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</si>
  <si>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</si>
  <si>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</si>
  <si>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</si>
  <si>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</si>
  <si>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</si>
  <si>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</si>
  <si>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</si>
  <si>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</si>
  <si>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</si>
  <si>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</si>
  <si>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</si>
  <si>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</si>
  <si>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</si>
  <si>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</si>
  <si>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</si>
  <si>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</si>
  <si>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</si>
  <si>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</si>
  <si>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</si>
  <si>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</si>
  <si>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</si>
  <si>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</si>
  <si>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</si>
  <si>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</si>
  <si>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</si>
  <si>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</si>
  <si>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</si>
  <si>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</si>
  <si>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</si>
  <si>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</si>
  <si>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</si>
  <si>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</si>
  <si>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</si>
  <si>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</si>
  <si>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</si>
  <si>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</si>
  <si>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</si>
  <si>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</si>
  <si>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</si>
  <si>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</si>
  <si>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</si>
  <si>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</si>
  <si>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</si>
  <si>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</si>
  <si>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</si>
  <si>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</si>
  <si>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</si>
  <si>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</si>
  <si>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</si>
  <si>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</si>
  <si>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</si>
  <si>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</si>
  <si>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</si>
  <si>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</si>
  <si>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</si>
  <si>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</si>
  <si>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</si>
  <si>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</si>
  <si>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</si>
  <si>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</si>
  <si>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</si>
  <si>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</si>
  <si>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</si>
  <si>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</si>
  <si>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</si>
  <si>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</si>
  <si>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</si>
  <si>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</si>
  <si>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</si>
  <si>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</si>
  <si>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</si>
  <si>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</si>
  <si>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</si>
  <si>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</si>
  <si>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</si>
  <si>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</si>
  <si>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</si>
  <si>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</si>
  <si>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</si>
  <si>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</si>
  <si>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</si>
  <si>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</si>
  <si>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</si>
  <si>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</si>
  <si>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</si>
  <si>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</si>
  <si>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</si>
  <si>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</si>
  <si>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</si>
  <si>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</si>
  <si>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</si>
  <si>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</si>
  <si>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</si>
  <si>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</si>
  <si>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</si>
  <si>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</si>
  <si>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</si>
  <si>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</si>
  <si>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</si>
  <si>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</si>
  <si>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</si>
  <si>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</si>
  <si>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</si>
  <si>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</si>
  <si>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</si>
  <si>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</si>
  <si>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</si>
  <si>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</si>
  <si>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</si>
  <si>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</si>
  <si>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</si>
  <si>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</si>
  <si>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</si>
  <si>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</si>
  <si>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</si>
  <si>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</si>
  <si>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</si>
  <si>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</si>
  <si>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</si>
  <si>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</si>
  <si>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</si>
  <si>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</si>
  <si>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</si>
  <si>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</si>
  <si>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</si>
  <si>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</si>
  <si>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</si>
  <si>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</si>
  <si>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</si>
  <si>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</si>
  <si>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</si>
  <si>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</si>
  <si>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</si>
  <si>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</si>
  <si>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</si>
  <si>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</si>
  <si>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</si>
  <si>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</si>
  <si>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</si>
  <si>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</si>
  <si>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</si>
  <si>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</si>
  <si>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</si>
  <si>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</si>
  <si>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</si>
  <si>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</si>
  <si>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</si>
  <si>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</si>
  <si>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</si>
  <si>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</si>
  <si>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</si>
  <si>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</si>
  <si>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</si>
  <si>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</si>
  <si>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</si>
  <si>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</si>
  <si>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</si>
  <si>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</si>
  <si>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</si>
  <si>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</si>
  <si>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</si>
  <si>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</si>
  <si>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</si>
  <si>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</si>
  <si>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</si>
  <si>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</si>
  <si>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</si>
  <si>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</si>
  <si>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</si>
  <si>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</si>
  <si>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</si>
  <si>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</si>
  <si>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</si>
  <si>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</si>
  <si>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</si>
  <si>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</si>
  <si>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</si>
  <si>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</si>
  <si>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</si>
  <si>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</si>
  <si>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</si>
  <si>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</si>
  <si>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</si>
  <si>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</si>
  <si>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</si>
  <si>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</si>
  <si>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</si>
  <si>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</si>
  <si>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</si>
  <si>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</si>
  <si>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</si>
  <si>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</si>
  <si>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</si>
  <si>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</si>
  <si>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</si>
  <si>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</si>
  <si>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</si>
  <si>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</si>
  <si>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</si>
  <si>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</si>
  <si>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</si>
  <si>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</si>
  <si>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</si>
  <si>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</si>
  <si>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</si>
  <si>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</si>
  <si>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</si>
  <si>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</si>
  <si>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</si>
  <si>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</si>
  <si>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</si>
  <si>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</si>
  <si>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</si>
  <si>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</si>
  <si>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</si>
  <si>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</si>
  <si>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</si>
  <si>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</si>
  <si>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</si>
  <si>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</si>
  <si>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</si>
  <si>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</si>
  <si>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</si>
  <si>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</si>
  <si>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</si>
  <si>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</si>
  <si>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</si>
  <si>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</si>
  <si>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</si>
  <si>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</si>
  <si>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</si>
  <si>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</si>
  <si>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</si>
  <si>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</si>
  <si>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</si>
  <si>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</si>
  <si>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</si>
  <si>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</si>
  <si>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</si>
  <si>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</si>
  <si>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</si>
  <si>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</si>
  <si>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</si>
  <si>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</si>
  <si>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</si>
  <si>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</si>
  <si>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</si>
  <si>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</si>
  <si>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</si>
  <si>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</si>
  <si>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</si>
  <si>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</si>
  <si>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</si>
  <si>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</si>
  <si>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</si>
  <si>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</si>
  <si>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</si>
  <si>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</si>
  <si>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</si>
  <si>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</si>
  <si>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</si>
  <si>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</si>
  <si>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</si>
  <si>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</si>
  <si>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</si>
  <si>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</si>
  <si>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</si>
  <si>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</si>
  <si>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</si>
  <si>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</si>
  <si>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</si>
  <si>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</si>
  <si>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</si>
  <si>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</si>
  <si>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</si>
  <si>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</si>
  <si>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</si>
  <si>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</si>
  <si>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</si>
  <si>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</si>
  <si>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</si>
  <si>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</si>
  <si>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</si>
  <si>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</si>
  <si>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</si>
  <si>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</si>
  <si>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</si>
  <si>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</si>
  <si>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</si>
  <si>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</si>
  <si>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</si>
  <si>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</si>
  <si>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</si>
  <si>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</si>
  <si>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</si>
  <si>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</si>
  <si>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</si>
  <si>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</si>
  <si>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</si>
  <si>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</si>
  <si>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</si>
  <si>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</si>
  <si>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</si>
  <si>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</si>
  <si>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</si>
  <si>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</si>
  <si>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</si>
  <si>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</si>
  <si>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</si>
  <si>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</si>
  <si>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</si>
  <si>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</si>
  <si>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</si>
  <si>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</si>
  <si>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</si>
  <si>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</si>
  <si>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</si>
  <si>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</si>
  <si>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</si>
  <si>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</si>
  <si>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</si>
  <si>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</si>
  <si>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</si>
  <si>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</si>
  <si>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</si>
  <si>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</si>
  <si>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</si>
  <si>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</si>
  <si>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</si>
  <si>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</si>
  <si>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</si>
  <si>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</si>
  <si>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</si>
  <si>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</si>
  <si>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</si>
  <si>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</si>
  <si>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</si>
  <si>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</si>
  <si>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</si>
  <si>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</si>
  <si>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</si>
  <si>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</si>
  <si>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</si>
  <si>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</si>
  <si>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</si>
  <si>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</si>
  <si>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</si>
  <si>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</si>
  <si>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</si>
  <si>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</si>
  <si>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</si>
  <si>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</si>
  <si>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</si>
  <si>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</si>
  <si>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</si>
  <si>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</si>
  <si>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</si>
  <si>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</si>
  <si>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</si>
  <si>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</si>
  <si>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</si>
  <si>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</si>
  <si>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</si>
  <si>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</si>
  <si>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</si>
  <si>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</si>
  <si>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</si>
  <si>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</si>
  <si>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</si>
  <si>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</si>
  <si>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</si>
  <si>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</si>
  <si>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</si>
  <si>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</si>
  <si>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</si>
  <si>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</si>
  <si>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</si>
  <si>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</si>
  <si>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</si>
  <si>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</si>
  <si>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</si>
  <si>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</si>
  <si>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</si>
  <si>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</si>
  <si>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</si>
  <si>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</si>
  <si>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</si>
  <si>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</si>
  <si>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</si>
  <si>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</si>
  <si>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</si>
  <si>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</si>
  <si>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</si>
  <si>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</si>
  <si>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</si>
  <si>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</si>
  <si>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</si>
  <si>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</si>
  <si>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</si>
  <si>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</si>
  <si>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</si>
  <si>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</si>
  <si>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</si>
  <si>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</si>
  <si>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</si>
  <si>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</si>
  <si>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</si>
  <si>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</si>
  <si>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</si>
  <si>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</si>
  <si>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</si>
  <si>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</si>
  <si>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</si>
  <si>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</si>
  <si>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</si>
  <si>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</si>
  <si>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</si>
  <si>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</si>
  <si>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</si>
  <si>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</si>
  <si>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</si>
  <si>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</si>
  <si>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</si>
  <si>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</si>
  <si>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</si>
  <si>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</si>
  <si>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</si>
  <si>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</si>
  <si>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</si>
  <si>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</si>
  <si>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</si>
  <si>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</si>
  <si>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</si>
  <si>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</si>
  <si>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</si>
  <si>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</si>
  <si>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</si>
  <si>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</si>
  <si>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</si>
  <si>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</si>
  <si>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</si>
  <si>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</si>
  <si>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</si>
  <si>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</si>
  <si>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</si>
  <si>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</si>
  <si>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</si>
  <si>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</si>
  <si>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</si>
  <si>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</si>
  <si>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</si>
  <si>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</si>
  <si>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</si>
  <si>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</si>
  <si>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</si>
  <si>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</si>
  <si>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</si>
  <si>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</si>
  <si>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</si>
  <si>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</si>
  <si>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</si>
  <si>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</si>
  <si>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</si>
  <si>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</si>
  <si>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</si>
  <si>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</si>
  <si>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</si>
  <si>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</si>
  <si>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</si>
  <si>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</si>
  <si>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</si>
  <si>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</si>
  <si>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</si>
  <si>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</si>
  <si>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</si>
  <si>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</si>
  <si>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</si>
  <si>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</si>
  <si>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</si>
  <si>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</si>
  <si>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</si>
  <si>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</si>
  <si>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</si>
  <si>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</si>
  <si>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</si>
  <si>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</si>
  <si>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</si>
  <si>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</si>
  <si>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</si>
  <si>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</si>
  <si>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</si>
  <si>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</si>
  <si>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</si>
  <si>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</si>
  <si>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</si>
  <si>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</si>
  <si>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</si>
  <si>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</si>
  <si>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</si>
  <si>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</si>
  <si>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</si>
  <si>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</si>
  <si>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</si>
  <si>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</si>
  <si>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</si>
  <si>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</si>
  <si>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</si>
  <si>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</si>
  <si>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</si>
  <si>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</si>
  <si>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</si>
  <si>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</si>
  <si>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</si>
  <si>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</si>
  <si>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</si>
  <si>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</si>
  <si>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</si>
  <si>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</si>
  <si>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</si>
  <si>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</si>
  <si>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</si>
  <si>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</si>
  <si>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</si>
  <si>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</si>
  <si>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</si>
  <si>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</si>
  <si>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</si>
  <si>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</si>
  <si>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</si>
  <si>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</si>
  <si>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</si>
  <si>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</si>
  <si>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</si>
  <si>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</si>
  <si>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</si>
  <si>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</si>
  <si>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</si>
  <si>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</si>
  <si>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</si>
  <si>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</si>
  <si>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</si>
  <si>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</si>
  <si>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</si>
  <si>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</si>
  <si>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</si>
  <si>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</si>
  <si>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</si>
  <si>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</si>
  <si>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</si>
  <si>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</si>
  <si>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</si>
  <si>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</si>
  <si>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</si>
  <si>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</si>
  <si>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</si>
  <si>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</si>
  <si>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</si>
  <si>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</si>
  <si>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</si>
  <si>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</si>
  <si>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</si>
  <si>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</si>
  <si>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</si>
  <si>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</si>
  <si>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</si>
  <si>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</si>
  <si>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</si>
  <si>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</si>
  <si>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</si>
  <si>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</si>
  <si>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</si>
  <si>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</si>
  <si>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</si>
  <si>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</si>
  <si>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</si>
  <si>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</si>
  <si>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</si>
  <si>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</si>
  <si>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</si>
  <si>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</si>
  <si>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</si>
  <si>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</si>
  <si>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</si>
  <si>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</si>
  <si>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</si>
  <si>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</si>
  <si>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</si>
  <si>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</si>
  <si>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</si>
  <si>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</si>
  <si>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</si>
  <si>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</si>
  <si>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</si>
  <si>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</si>
  <si>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</si>
  <si>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</si>
  <si>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</si>
  <si>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</si>
  <si>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</si>
  <si>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</si>
  <si>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</si>
  <si>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</si>
  <si>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</si>
  <si>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</si>
  <si>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</si>
  <si>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</si>
  <si>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</si>
  <si>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</si>
  <si>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</si>
  <si>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</si>
  <si>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</si>
  <si>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</si>
  <si>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</si>
  <si>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</si>
  <si>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</si>
  <si>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</si>
  <si>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</si>
  <si>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</si>
  <si>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</si>
  <si>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</si>
  <si>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</si>
  <si>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</si>
  <si>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</si>
  <si>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</si>
  <si>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</si>
  <si>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</si>
  <si>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</si>
  <si>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</si>
  <si>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</si>
  <si>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</si>
  <si>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</si>
  <si>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</si>
  <si>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</si>
  <si>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</si>
  <si>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</si>
  <si>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</si>
  <si>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</si>
  <si>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</si>
  <si>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</si>
  <si>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</si>
  <si>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</si>
  <si>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</si>
  <si>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</si>
  <si>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</si>
  <si>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</si>
  <si>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</si>
  <si>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</si>
  <si>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</si>
  <si>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</si>
  <si>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</si>
  <si>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</si>
  <si>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</si>
  <si>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</si>
  <si>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</si>
  <si>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</si>
  <si>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</si>
  <si>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</si>
  <si>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</si>
  <si>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</si>
  <si>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</si>
  <si>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</si>
  <si>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</si>
  <si>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</si>
  <si>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</si>
  <si>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</si>
  <si>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</si>
  <si>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</si>
  <si>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</si>
  <si>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</si>
  <si>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</si>
  <si>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</si>
  <si>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</si>
  <si>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</si>
  <si>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</si>
  <si>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</si>
  <si>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</si>
  <si>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</si>
  <si>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</si>
  <si>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</si>
  <si>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</si>
  <si>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</si>
  <si>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</si>
  <si>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</si>
  <si>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</si>
  <si>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</si>
  <si>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</si>
  <si>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</si>
  <si>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</si>
  <si>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</si>
  <si>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</si>
  <si>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</si>
  <si>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</si>
  <si>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</si>
  <si>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</si>
  <si>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</si>
  <si>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</si>
  <si>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</si>
  <si>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</si>
  <si>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</si>
  <si>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</si>
  <si>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</si>
  <si>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</si>
  <si>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</si>
  <si>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</si>
  <si>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</si>
  <si>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</si>
  <si>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</si>
  <si>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</si>
  <si>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</si>
  <si>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</si>
  <si>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</si>
  <si>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</si>
  <si>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</si>
  <si>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</si>
  <si>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</si>
  <si>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</si>
  <si>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</si>
  <si>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</si>
  <si>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</si>
  <si>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</si>
  <si>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</si>
  <si>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</si>
  <si>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</si>
  <si>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</si>
  <si>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</si>
  <si>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</si>
  <si>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</si>
  <si>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</si>
  <si>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</si>
  <si>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</si>
  <si>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</si>
  <si>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</si>
  <si>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</si>
  <si>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</si>
  <si>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</si>
  <si>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</si>
  <si>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</si>
  <si>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</si>
  <si>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</si>
  <si>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</si>
  <si>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</si>
  <si>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</si>
  <si>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</si>
  <si>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</si>
  <si>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</si>
  <si>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</si>
  <si>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</si>
  <si>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</si>
  <si>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</si>
  <si>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</si>
  <si>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</si>
  <si>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</si>
  <si>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</si>
  <si>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</si>
  <si>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</si>
  <si>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</si>
  <si>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</si>
  <si>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</si>
  <si>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</si>
  <si>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</si>
  <si>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</si>
  <si>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</si>
  <si>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</si>
  <si>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</si>
  <si>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</si>
  <si>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</si>
  <si>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</si>
  <si>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</si>
  <si>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</si>
  <si>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</si>
  <si>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</si>
  <si>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</si>
  <si>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</si>
  <si>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</si>
  <si>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</si>
  <si>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</si>
  <si>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</si>
  <si>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</si>
  <si>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</si>
  <si>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</si>
  <si>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</si>
  <si>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</si>
  <si>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</si>
  <si>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</si>
  <si>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</si>
  <si>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</si>
  <si>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</si>
  <si>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</si>
  <si>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</si>
  <si>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</si>
  <si>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</si>
  <si>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</si>
  <si>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</si>
  <si>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</si>
  <si>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</si>
  <si>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</si>
  <si>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</si>
  <si>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</si>
  <si>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</si>
  <si>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</si>
  <si>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</si>
  <si>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</si>
  <si>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</si>
  <si>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</si>
  <si>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</si>
  <si>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</si>
  <si>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</si>
  <si>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</si>
  <si>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</si>
  <si>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</si>
  <si>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</si>
  <si>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</si>
  <si>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</si>
  <si>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</si>
  <si>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</si>
  <si>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</si>
  <si>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</si>
  <si>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</si>
  <si>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</si>
  <si>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</si>
  <si>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</si>
  <si>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</si>
  <si>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</si>
  <si>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</si>
  <si>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</si>
  <si>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</si>
  <si>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</si>
  <si>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</si>
  <si>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</si>
  <si>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</si>
  <si>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</si>
  <si>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</si>
  <si>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</si>
  <si>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</si>
  <si>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</si>
  <si>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</si>
  <si>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</si>
  <si>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</si>
  <si>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</si>
  <si>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</si>
  <si>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</si>
  <si>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</si>
  <si>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</si>
  <si>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</si>
  <si>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</si>
  <si>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</si>
  <si>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</si>
  <si>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</si>
  <si>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</si>
  <si>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</si>
  <si>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</si>
  <si>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</si>
  <si>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</si>
  <si>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</si>
  <si>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</si>
  <si>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</si>
  <si>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</si>
  <si>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</si>
  <si>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</si>
  <si>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</si>
  <si>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</si>
  <si>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</si>
  <si>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</si>
  <si>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</si>
  <si>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</si>
  <si>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</si>
  <si>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</si>
  <si>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</si>
  <si>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</si>
  <si>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</si>
  <si>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</si>
  <si>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</si>
  <si>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</si>
  <si>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</si>
  <si>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</si>
  <si>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</si>
  <si>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</si>
  <si>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</si>
  <si>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</si>
  <si>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</si>
  <si>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</si>
  <si>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</si>
  <si>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</si>
  <si>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</si>
  <si>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</si>
  <si>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</si>
  <si>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</si>
  <si>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</si>
  <si>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</si>
  <si>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</si>
  <si>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</si>
  <si>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</si>
  <si>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</si>
  <si>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</si>
  <si>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</si>
  <si>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</si>
  <si>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</si>
  <si>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</si>
  <si>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</si>
  <si>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</si>
  <si>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</si>
  <si>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</si>
  <si>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</si>
  <si>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</si>
  <si>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</si>
  <si>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</si>
  <si>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</si>
  <si>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</si>
  <si>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</si>
  <si>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</si>
  <si>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</si>
  <si>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</si>
  <si>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</si>
  <si>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</si>
  <si>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</si>
  <si>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</si>
  <si>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</si>
  <si>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</si>
  <si>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</si>
  <si>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</si>
  <si>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</si>
  <si>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</si>
  <si>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</si>
  <si>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</si>
  <si>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</si>
  <si>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</si>
  <si>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</si>
  <si>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</si>
  <si>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</si>
  <si>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</si>
  <si>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</si>
  <si>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</si>
  <si>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</si>
  <si>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</si>
  <si>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</si>
  <si>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</si>
  <si>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</si>
  <si>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</si>
  <si>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</si>
  <si>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</si>
  <si>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</si>
  <si>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</si>
  <si>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</si>
  <si>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</si>
  <si>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</si>
  <si>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</si>
  <si>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</si>
  <si>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</si>
  <si>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</si>
  <si>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</si>
  <si>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</si>
  <si>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</si>
  <si>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</si>
  <si>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</si>
  <si>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</si>
  <si>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</si>
  <si>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</si>
  <si>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</si>
  <si>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</si>
  <si>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</si>
  <si>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</si>
  <si>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</si>
  <si>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</si>
  <si>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</si>
  <si>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</si>
  <si>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</si>
  <si>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</si>
  <si>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</si>
  <si>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</si>
  <si>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</si>
  <si>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</si>
  <si>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</si>
  <si>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</si>
  <si>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</si>
  <si>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</si>
  <si>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</si>
  <si>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</si>
  <si>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</si>
  <si>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</si>
  <si>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</si>
  <si>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</si>
  <si>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</si>
  <si>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</si>
  <si>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</si>
  <si>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</si>
  <si>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</si>
  <si>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</si>
  <si>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</si>
  <si>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</si>
  <si>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</si>
  <si>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</si>
  <si>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</si>
  <si>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</si>
  <si>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</si>
  <si>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</si>
  <si>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</si>
  <si>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</si>
  <si>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</si>
  <si>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</si>
  <si>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</si>
  <si>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</si>
  <si>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</si>
  <si>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</si>
  <si>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</si>
  <si>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</si>
  <si>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</si>
  <si>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</si>
  <si>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</si>
  <si>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</si>
  <si>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</si>
  <si>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</si>
  <si>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</si>
  <si>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</si>
  <si>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</si>
  <si>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</si>
  <si>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</si>
  <si>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</si>
  <si>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</si>
  <si>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</si>
  <si>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</si>
  <si>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</si>
  <si>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</si>
  <si>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</si>
  <si>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</si>
  <si>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</si>
  <si>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</si>
  <si>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</si>
  <si>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</si>
  <si>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</si>
  <si>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</si>
  <si>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</si>
  <si>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</si>
  <si>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</si>
  <si>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</si>
  <si>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</si>
  <si>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</si>
  <si>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</si>
  <si>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</si>
  <si>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</si>
  <si>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</si>
  <si>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</si>
  <si>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</si>
  <si>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</si>
  <si>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</si>
  <si>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</si>
  <si>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</si>
  <si>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</si>
  <si>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</si>
  <si>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</si>
  <si>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</si>
  <si>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</si>
  <si>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</si>
  <si>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</si>
  <si>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</si>
  <si>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</si>
  <si>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</si>
  <si>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</si>
  <si>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</si>
  <si>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</si>
  <si>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</si>
  <si>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</si>
  <si>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</si>
  <si>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</si>
  <si>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</si>
  <si>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</si>
  <si>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</si>
  <si>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</si>
  <si>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</si>
  <si>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</si>
  <si>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</si>
  <si>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</si>
  <si>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</si>
  <si>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</si>
  <si>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</si>
  <si>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</si>
  <si>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</si>
  <si>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</si>
  <si>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</si>
  <si>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</si>
  <si>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</si>
  <si>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</si>
  <si>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</si>
  <si>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</si>
  <si>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</si>
  <si>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</si>
  <si>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</si>
  <si>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</si>
  <si>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</si>
  <si>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</si>
  <si>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</si>
  <si>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</si>
  <si>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</si>
  <si>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</si>
  <si>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</si>
  <si>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</si>
  <si>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</si>
  <si>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</si>
  <si>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</si>
  <si>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</si>
  <si>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</si>
  <si>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</si>
  <si>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</si>
  <si>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</si>
  <si>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</si>
  <si>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</si>
  <si>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</si>
  <si>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</si>
  <si>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</si>
  <si>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</si>
  <si>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</si>
  <si>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</si>
  <si>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</si>
  <si>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</si>
  <si>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</si>
  <si>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</si>
  <si>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</si>
  <si>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</si>
  <si>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</si>
  <si>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</si>
  <si>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</si>
  <si>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</si>
  <si>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</si>
  <si>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</si>
  <si>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</si>
  <si>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</si>
  <si>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</si>
  <si>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</si>
  <si>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</si>
  <si>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</si>
  <si>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</si>
  <si>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</si>
  <si>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</si>
  <si>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</si>
  <si>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</si>
  <si>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</si>
  <si>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</si>
  <si>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</si>
  <si>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</si>
  <si>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</si>
  <si>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</si>
  <si>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</si>
  <si>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</si>
  <si>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</si>
  <si>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</si>
  <si>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</si>
  <si>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</si>
  <si>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</si>
  <si>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</si>
  <si>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</si>
  <si>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</si>
  <si>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</si>
  <si>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</si>
  <si>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</si>
  <si>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</si>
  <si>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</si>
  <si>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</si>
  <si>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</si>
  <si>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</si>
  <si>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</si>
  <si>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</si>
  <si>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</si>
  <si>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</si>
  <si>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</si>
  <si>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</si>
  <si>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</si>
  <si>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</si>
  <si>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</si>
  <si>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</si>
  <si>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</si>
  <si>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</si>
  <si>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</si>
  <si>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</si>
  <si>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</si>
  <si>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</si>
  <si>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</si>
  <si>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</si>
  <si>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</si>
  <si>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</si>
  <si>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</si>
  <si>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</si>
  <si>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</si>
  <si>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</si>
  <si>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</si>
  <si>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</si>
  <si>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</si>
  <si>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</si>
  <si>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</si>
  <si>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</si>
  <si>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</si>
  <si>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</si>
  <si>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</si>
  <si>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</si>
  <si>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</si>
  <si>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</si>
  <si>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</si>
  <si>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</si>
  <si>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</si>
  <si>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</si>
  <si>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</si>
  <si>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</si>
  <si>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</si>
  <si>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</si>
  <si>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</si>
  <si>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</si>
  <si>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</si>
  <si>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</si>
  <si>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</si>
  <si>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</si>
  <si>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</si>
  <si>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</si>
  <si>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</si>
  <si>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</si>
  <si>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</si>
  <si>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</si>
  <si>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</si>
  <si>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</si>
  <si>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</si>
  <si>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</si>
  <si>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</si>
  <si>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</si>
  <si>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</si>
  <si>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</si>
  <si>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</si>
  <si>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</si>
  <si>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</si>
  <si>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</si>
  <si>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</si>
  <si>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</si>
  <si>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</si>
  <si>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</si>
  <si>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</si>
  <si>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</si>
  <si>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</si>
  <si>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</si>
  <si>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</si>
  <si>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</si>
  <si>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</si>
  <si>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</si>
  <si>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</si>
  <si>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</si>
  <si>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</si>
  <si>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</si>
  <si>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</si>
  <si>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</si>
  <si>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</si>
  <si>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</si>
  <si>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</si>
  <si>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</si>
  <si>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</si>
  <si>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</si>
  <si>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</si>
  <si>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</si>
  <si>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</si>
  <si>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</si>
  <si>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</si>
  <si>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</si>
  <si>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</si>
  <si>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</si>
  <si>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</si>
  <si>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</si>
  <si>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</si>
  <si>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</si>
  <si>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</si>
  <si>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</si>
  <si>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</si>
  <si>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</si>
  <si>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</si>
  <si>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</si>
  <si>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</si>
  <si>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</si>
  <si>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</si>
  <si>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</si>
  <si>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</si>
  <si>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</si>
  <si>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</si>
  <si>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</si>
  <si>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</si>
  <si>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</si>
  <si>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</si>
  <si>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</si>
  <si>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</si>
  <si>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</si>
  <si>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</si>
  <si>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</si>
  <si>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</si>
  <si>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</si>
  <si>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</si>
  <si>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</si>
  <si>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</si>
  <si>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</si>
  <si>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</si>
  <si>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</si>
  <si>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</si>
  <si>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</si>
  <si>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</si>
  <si>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</si>
  <si>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</si>
  <si>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</si>
  <si>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</si>
  <si>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</si>
  <si>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</si>
  <si>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</si>
  <si>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</si>
  <si>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</si>
  <si>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</si>
  <si>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</si>
  <si>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</si>
  <si>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</si>
  <si>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</si>
  <si>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</si>
  <si>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</si>
  <si>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</si>
  <si>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</si>
  <si>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</si>
  <si>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</si>
  <si>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</si>
  <si>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</si>
  <si>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</si>
  <si>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</si>
  <si>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</si>
  <si>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</si>
  <si>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</si>
  <si>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</si>
  <si>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</si>
  <si>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</si>
  <si>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</si>
  <si>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</si>
  <si>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</si>
  <si>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</si>
  <si>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</si>
  <si>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</si>
  <si>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</si>
  <si>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</si>
  <si>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</si>
  <si>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</si>
  <si>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</si>
  <si>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</si>
  <si>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</si>
  <si>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</si>
  <si>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</si>
  <si>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</si>
  <si>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</si>
  <si>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</si>
  <si>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</si>
  <si>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</si>
  <si>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</si>
  <si>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</si>
  <si>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</si>
  <si>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</si>
  <si>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</si>
  <si>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</si>
  <si>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</si>
  <si>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</si>
  <si>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</si>
  <si>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</si>
  <si>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</si>
  <si>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</si>
  <si>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</si>
  <si>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</si>
  <si>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</si>
  <si>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</si>
  <si>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</si>
  <si>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</si>
  <si>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</si>
  <si>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</si>
  <si>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</si>
  <si>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</si>
  <si>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</si>
  <si>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</si>
  <si>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</si>
  <si>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</si>
  <si>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</si>
  <si>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</si>
  <si>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</si>
  <si>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</si>
  <si>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</si>
  <si>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</si>
  <si>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</si>
  <si>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</si>
  <si>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</si>
  <si>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</si>
  <si>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</si>
  <si>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</si>
  <si>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</si>
  <si>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</si>
  <si>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</si>
  <si>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</si>
  <si>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</si>
  <si>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</si>
  <si>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</si>
  <si>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</si>
  <si>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</si>
  <si>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</si>
  <si>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</si>
  <si>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</si>
  <si>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</si>
  <si>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</si>
  <si>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</si>
  <si>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</si>
  <si>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</si>
  <si>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</si>
  <si>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</si>
  <si>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</si>
  <si>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</si>
  <si>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</si>
  <si>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</si>
  <si>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</si>
  <si>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</si>
  <si>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</si>
  <si>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</si>
  <si>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</si>
  <si>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</si>
  <si>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</si>
  <si>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</si>
  <si>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</si>
  <si>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</si>
  <si>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</si>
  <si>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</si>
  <si>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</si>
  <si>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</si>
  <si>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</si>
  <si>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</si>
  <si>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</si>
  <si>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</si>
  <si>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</si>
  <si>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</si>
  <si>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</si>
  <si>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</si>
  <si>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</si>
  <si>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</si>
  <si>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</si>
  <si>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</si>
  <si>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</si>
  <si>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</si>
  <si>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</si>
  <si>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</si>
  <si>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</si>
  <si>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</si>
  <si>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</si>
  <si>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</si>
  <si>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</si>
  <si>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</si>
  <si>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</si>
  <si>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</si>
  <si>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</si>
  <si>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</si>
  <si>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</si>
  <si>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</si>
  <si>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</si>
  <si>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</si>
  <si>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</si>
  <si>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</si>
  <si>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</si>
  <si>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</si>
  <si>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</si>
  <si>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</si>
  <si>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</si>
  <si>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</si>
  <si>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</si>
  <si>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</si>
  <si>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</si>
  <si>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</si>
  <si>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</si>
  <si>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</si>
  <si>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</si>
  <si>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</si>
  <si>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</si>
  <si>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</si>
  <si>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</si>
  <si>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</si>
  <si>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</si>
  <si>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</si>
  <si>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</si>
  <si>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</si>
  <si>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</si>
  <si>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</si>
  <si>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</si>
  <si>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</si>
  <si>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</si>
  <si>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</si>
  <si>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</si>
  <si>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</si>
  <si>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</si>
  <si>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</si>
  <si>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</si>
  <si>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</si>
  <si>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</si>
  <si>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</si>
  <si>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</si>
  <si>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</si>
  <si>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</si>
  <si>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</si>
  <si>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</si>
  <si>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</si>
  <si>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</si>
  <si>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</si>
  <si>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</si>
  <si>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</si>
  <si>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</si>
  <si>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</si>
  <si>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</si>
  <si>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</si>
  <si>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</si>
  <si>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</si>
  <si>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</si>
  <si>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</si>
  <si>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</si>
  <si>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</si>
  <si>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</si>
  <si>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</si>
  <si>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</si>
  <si>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</si>
  <si>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</si>
  <si>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</si>
  <si>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</si>
  <si>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</si>
  <si>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</si>
  <si>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</si>
  <si>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</si>
  <si>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</si>
  <si>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</si>
  <si>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</si>
  <si>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</si>
  <si>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</si>
  <si>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</si>
  <si>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</si>
  <si>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</si>
  <si>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</si>
  <si>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</si>
  <si>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</si>
  <si>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</si>
  <si>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</si>
  <si>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</si>
  <si>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</si>
  <si>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</si>
  <si>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</si>
  <si>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</si>
  <si>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</si>
  <si>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</si>
  <si>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</si>
  <si>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</si>
  <si>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</si>
  <si>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</si>
  <si>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</si>
  <si>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</si>
  <si>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</si>
  <si>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</si>
  <si>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</si>
  <si>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</si>
  <si>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</si>
  <si>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</si>
  <si>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</si>
  <si>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</si>
  <si>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</si>
  <si>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</si>
  <si>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</si>
  <si>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</si>
  <si>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</si>
  <si>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</si>
  <si>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</si>
  <si>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</si>
  <si>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</si>
  <si>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</si>
  <si>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</si>
  <si>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</si>
  <si>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</si>
  <si>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</si>
  <si>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</si>
  <si>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</si>
  <si>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</si>
  <si>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</si>
  <si>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</si>
  <si>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</si>
  <si>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</si>
  <si>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</si>
  <si>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</si>
  <si>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</si>
  <si>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</si>
  <si>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</si>
  <si>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</si>
  <si>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</si>
  <si>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</si>
  <si>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</si>
  <si>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</si>
  <si>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</si>
  <si>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</si>
  <si>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</si>
  <si>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</si>
  <si>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</si>
  <si>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</si>
  <si>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</si>
  <si>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</si>
  <si>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</si>
  <si>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</si>
  <si>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</si>
  <si>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</si>
  <si>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</si>
  <si>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</si>
  <si>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</si>
  <si>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</si>
  <si>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</si>
  <si>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</si>
  <si>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</si>
  <si>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</si>
  <si>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</si>
  <si>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</si>
  <si>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</si>
  <si>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</si>
  <si>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</si>
  <si>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</si>
  <si>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</si>
  <si>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</si>
  <si>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</si>
  <si>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</si>
  <si>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</si>
  <si>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</si>
  <si>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</si>
  <si>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</si>
  <si>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</si>
  <si>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</si>
  <si>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</si>
  <si>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</si>
  <si>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</si>
  <si>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</si>
  <si>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</si>
  <si>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</si>
  <si>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</si>
  <si>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</si>
  <si>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</si>
  <si>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</si>
  <si>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</si>
  <si>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</si>
  <si>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</si>
  <si>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</si>
  <si>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</si>
  <si>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</si>
  <si>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</si>
  <si>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</si>
  <si>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</si>
  <si>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</si>
  <si>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</si>
  <si>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</si>
  <si>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</si>
  <si>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</si>
  <si>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</si>
  <si>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</si>
  <si>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</si>
  <si>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</si>
  <si>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</si>
  <si>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</si>
  <si>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</si>
  <si>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</si>
  <si>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</si>
  <si>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</si>
  <si>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</si>
  <si>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</si>
  <si>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</si>
  <si>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</si>
  <si>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</si>
  <si>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</si>
  <si>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</si>
  <si>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</si>
  <si>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</si>
  <si>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</si>
  <si>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</si>
  <si>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</si>
  <si>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</si>
  <si>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</si>
  <si>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</si>
  <si>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</si>
  <si>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</si>
  <si>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</si>
  <si>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</si>
  <si>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</si>
  <si>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</si>
  <si>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</si>
  <si>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</si>
  <si>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</si>
  <si>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</si>
  <si>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</si>
  <si>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</si>
  <si>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</si>
  <si>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</si>
  <si>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</si>
  <si>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</si>
  <si>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</si>
  <si>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</si>
  <si>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</si>
  <si>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</si>
  <si>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</si>
  <si>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</si>
  <si>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</si>
  <si>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</si>
  <si>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</si>
  <si>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</si>
  <si>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</si>
  <si>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</si>
  <si>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</si>
  <si>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</si>
  <si>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</si>
  <si>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</si>
  <si>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</si>
  <si>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</si>
  <si>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</si>
  <si>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</si>
  <si>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</si>
  <si>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</si>
  <si>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</si>
  <si>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</si>
  <si>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</si>
  <si>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</si>
  <si>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</si>
  <si>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</si>
  <si>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</si>
  <si>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</si>
  <si>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</si>
  <si>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</si>
  <si>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</si>
  <si>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</si>
  <si>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</si>
  <si>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</si>
  <si>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</si>
  <si>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</si>
  <si>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</si>
  <si>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</si>
  <si>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</si>
  <si>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</si>
  <si>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</si>
  <si>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</si>
  <si>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</si>
  <si>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</si>
  <si>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</si>
  <si>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</si>
  <si>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</si>
  <si>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</si>
  <si>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</si>
  <si>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</si>
  <si>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</si>
  <si>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</si>
  <si>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</si>
  <si>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</si>
  <si>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</si>
  <si>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</si>
  <si>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</si>
  <si>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</si>
  <si>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</si>
  <si>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</si>
  <si>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</si>
  <si>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</si>
  <si>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</si>
  <si>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</si>
  <si>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</si>
  <si>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</si>
  <si>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</si>
  <si>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</si>
  <si>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</si>
  <si>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</si>
  <si>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</si>
  <si>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</si>
  <si>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</si>
  <si>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</si>
  <si>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</si>
  <si>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</si>
  <si>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</si>
  <si>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</si>
  <si>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</si>
  <si>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</si>
  <si>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</si>
  <si>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</si>
  <si>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</si>
  <si>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</si>
  <si>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</si>
  <si>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</si>
  <si>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</si>
  <si>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</si>
  <si>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</si>
  <si>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</si>
  <si>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</si>
  <si>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</si>
  <si>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</si>
  <si>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</si>
  <si>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</si>
  <si>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</si>
  <si>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</si>
  <si>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</si>
  <si>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</si>
  <si>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</si>
  <si>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</si>
  <si>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</si>
  <si>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</si>
  <si>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</si>
  <si>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</si>
  <si>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</si>
  <si>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</si>
  <si>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</si>
  <si>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</si>
  <si>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</si>
  <si>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</si>
  <si>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</si>
  <si>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</si>
  <si>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</si>
  <si>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</si>
  <si>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</si>
  <si>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</si>
  <si>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</si>
  <si>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</si>
  <si>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</si>
  <si>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</si>
  <si>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</si>
  <si>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</si>
  <si>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</si>
  <si>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</si>
  <si>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</si>
  <si>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</si>
  <si>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</si>
  <si>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</si>
  <si>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</si>
  <si>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</si>
  <si>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</si>
  <si>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</si>
  <si>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</si>
  <si>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</si>
  <si>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</si>
  <si>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</si>
  <si>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</si>
  <si>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</si>
  <si>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</si>
  <si>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</si>
  <si>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</si>
  <si>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</si>
  <si>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</si>
  <si>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</si>
  <si>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</si>
  <si>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</si>
  <si>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</si>
  <si>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</si>
  <si>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</si>
  <si>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</si>
  <si>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</si>
  <si>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</si>
  <si>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</si>
  <si>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</si>
  <si>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</si>
  <si>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</si>
  <si>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</si>
  <si>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</si>
  <si>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</si>
  <si>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</si>
  <si>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</si>
  <si>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</si>
  <si>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</si>
  <si>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</si>
  <si>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</si>
  <si>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</si>
  <si>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</si>
  <si>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</si>
  <si>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</si>
  <si>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</si>
  <si>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</si>
  <si>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</si>
  <si>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</si>
  <si>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</si>
  <si>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</si>
  <si>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</si>
  <si>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</si>
  <si>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</si>
  <si>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</si>
  <si>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</si>
  <si>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</si>
  <si>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</si>
  <si>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</si>
  <si>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</si>
  <si>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</si>
  <si>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</si>
  <si>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</si>
  <si>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</si>
  <si>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</si>
  <si>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</si>
  <si>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</si>
  <si>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</si>
  <si>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</si>
  <si>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</si>
  <si>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</si>
  <si>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</si>
  <si>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</si>
  <si>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</si>
  <si>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</si>
  <si>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</si>
  <si>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</si>
  <si>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</si>
  <si>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</si>
  <si>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</si>
  <si>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</si>
  <si>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</si>
  <si>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</si>
  <si>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</si>
  <si>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</si>
  <si>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</si>
  <si>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</si>
  <si>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</si>
  <si>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</si>
  <si>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</si>
  <si>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</si>
  <si>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</si>
  <si>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</si>
  <si>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</si>
  <si>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</si>
  <si>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</si>
  <si>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</si>
  <si>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</si>
  <si>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</si>
  <si>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</si>
  <si>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</si>
  <si>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</si>
  <si>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</si>
  <si>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</si>
  <si>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</si>
  <si>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</si>
  <si>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</si>
  <si>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</si>
  <si>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</si>
  <si>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</si>
  <si>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</si>
  <si>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</si>
  <si>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</si>
  <si>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</si>
  <si>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</si>
  <si>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</si>
  <si>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</si>
  <si>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</si>
  <si>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</si>
  <si>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</si>
  <si>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</si>
  <si>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</si>
  <si>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</si>
  <si>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</si>
  <si>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</si>
  <si>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</si>
  <si>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</si>
  <si>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</si>
  <si>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</si>
  <si>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</si>
  <si>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</si>
  <si>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</si>
  <si>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</si>
  <si>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</si>
  <si>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</si>
  <si>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</si>
  <si>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</si>
  <si>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</si>
  <si>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</si>
  <si>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</si>
  <si>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</si>
  <si>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</si>
  <si>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</si>
  <si>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</si>
  <si>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</si>
  <si>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</si>
  <si>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</si>
  <si>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</si>
  <si>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</si>
  <si>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</si>
  <si>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</si>
  <si>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</si>
  <si>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</si>
  <si>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</si>
  <si>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</si>
  <si>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</si>
  <si>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</si>
  <si>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</si>
  <si>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</si>
  <si>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</si>
  <si>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</si>
  <si>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</si>
  <si>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</si>
  <si>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</si>
  <si>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</si>
  <si>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</si>
  <si>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</si>
  <si>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</si>
  <si>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</si>
  <si>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</si>
  <si>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</si>
  <si>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</si>
  <si>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</si>
  <si>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</si>
  <si>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</si>
  <si>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</si>
  <si>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</si>
  <si>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</si>
  <si>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</si>
  <si>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</si>
  <si>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</si>
  <si>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</si>
  <si>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</si>
  <si>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</si>
  <si>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</si>
  <si>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</si>
  <si>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</si>
  <si>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</si>
  <si>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</si>
  <si>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</si>
  <si>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</si>
  <si>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</si>
  <si>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</si>
  <si>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</si>
  <si>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</si>
  <si>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</si>
  <si>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</si>
  <si>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</si>
  <si>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</si>
  <si>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</si>
  <si>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</si>
  <si>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</si>
  <si>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</si>
  <si>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</si>
  <si>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</si>
  <si>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</si>
  <si>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</si>
  <si>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</si>
  <si>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</si>
  <si>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</si>
  <si>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</si>
  <si>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</si>
  <si>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</si>
  <si>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</si>
  <si>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</si>
  <si>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</si>
  <si>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</si>
  <si>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</si>
  <si>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</si>
  <si>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</si>
  <si>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</si>
  <si>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</si>
  <si>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</si>
  <si>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</si>
  <si>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</si>
  <si>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</si>
  <si>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</si>
  <si>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</si>
  <si>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</si>
  <si>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</si>
  <si>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</si>
  <si>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</si>
  <si>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</si>
  <si>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</si>
  <si>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</si>
  <si>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</si>
  <si>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</si>
  <si>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</si>
  <si>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</si>
  <si>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</si>
  <si>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</si>
  <si>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</si>
  <si>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</si>
  <si>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</si>
  <si>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</si>
  <si>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</si>
  <si>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</si>
  <si>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</si>
  <si>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</si>
  <si>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</si>
  <si>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</si>
  <si>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</si>
  <si>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</si>
  <si>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</si>
  <si>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</si>
  <si>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</si>
  <si>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</si>
  <si>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</si>
  <si>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</si>
  <si>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</si>
  <si>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</si>
  <si>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</si>
  <si>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</si>
  <si>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</si>
  <si>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</si>
  <si>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</si>
  <si>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</si>
  <si>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</si>
  <si>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</si>
  <si>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</si>
  <si>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</si>
  <si>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</si>
  <si>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</si>
  <si>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</si>
  <si>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</si>
  <si>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</si>
  <si>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</si>
  <si>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</si>
  <si>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</si>
  <si>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</si>
  <si>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</si>
  <si>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</si>
  <si>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</si>
  <si>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</si>
  <si>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</si>
  <si>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</si>
  <si>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</si>
  <si>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</si>
  <si>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</si>
  <si>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</si>
  <si>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</si>
  <si>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</si>
  <si>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</si>
  <si>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</si>
  <si>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</si>
  <si>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</si>
  <si>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</si>
  <si>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</si>
  <si>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</si>
  <si>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</si>
  <si>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</si>
  <si>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</si>
  <si>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</si>
  <si>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</si>
  <si>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</si>
  <si>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</si>
  <si>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</si>
  <si>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</si>
  <si>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</si>
  <si>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</si>
  <si>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</si>
  <si>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</si>
  <si>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</si>
  <si>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</si>
  <si>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</si>
  <si>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</si>
  <si>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</si>
  <si>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</si>
  <si>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</si>
  <si>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</si>
  <si>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</si>
  <si>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</si>
  <si>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</si>
  <si>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</si>
  <si>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</si>
  <si>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</si>
  <si>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</si>
  <si>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</si>
  <si>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</si>
  <si>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</si>
  <si>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</si>
  <si>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</si>
  <si>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</si>
  <si>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</si>
  <si>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</si>
  <si>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</si>
  <si>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</si>
  <si>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</si>
  <si>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</si>
  <si>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</si>
  <si>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</si>
  <si>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</si>
  <si>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</si>
  <si>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</si>
  <si>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</si>
  <si>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</si>
  <si>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</si>
  <si>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</si>
  <si>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</si>
  <si>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</si>
  <si>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</si>
  <si>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</si>
  <si>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</si>
  <si>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</si>
  <si>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</si>
  <si>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</si>
  <si>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</si>
  <si>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</si>
  <si>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</si>
  <si>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</si>
  <si>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</si>
  <si>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</si>
  <si>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</si>
  <si>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</si>
  <si>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</si>
  <si>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</si>
  <si>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</si>
  <si>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</si>
  <si>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</si>
  <si>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</si>
  <si>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</si>
  <si>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</si>
  <si>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</si>
  <si>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</si>
  <si>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</si>
  <si>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</si>
  <si>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</si>
  <si>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</si>
  <si>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</si>
  <si>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</si>
  <si>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</si>
  <si>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</si>
  <si>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</si>
  <si>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</si>
  <si>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</si>
  <si>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</si>
  <si>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</si>
  <si>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</si>
  <si>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</si>
  <si>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</si>
  <si>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</si>
  <si>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</si>
  <si>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</si>
  <si>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</si>
  <si>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</si>
  <si>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</si>
  <si>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</si>
  <si>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</si>
  <si>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</si>
  <si>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</si>
  <si>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</si>
  <si>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</si>
  <si>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</si>
  <si>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</si>
  <si>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</si>
  <si>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</si>
  <si>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</si>
  <si>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</si>
  <si>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</si>
  <si>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</si>
  <si>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</si>
  <si>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</si>
  <si>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</si>
  <si>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</si>
  <si>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</si>
  <si>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</si>
  <si>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</si>
  <si>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</si>
  <si>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</si>
  <si>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</si>
  <si>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</si>
  <si>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</si>
  <si>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</si>
  <si>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</si>
  <si>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</si>
  <si>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</si>
  <si>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</si>
  <si>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</si>
  <si>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</si>
  <si>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</si>
  <si>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</si>
  <si>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</si>
  <si>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</si>
  <si>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</si>
  <si>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</si>
  <si>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</si>
  <si>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</si>
  <si>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</si>
  <si>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</si>
  <si>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</si>
  <si>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</si>
  <si>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</si>
  <si>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</si>
  <si>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</si>
  <si>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</si>
  <si>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</si>
  <si>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</si>
  <si>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</si>
  <si>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</si>
  <si>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</si>
  <si>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</si>
  <si>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</si>
  <si>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</si>
  <si>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</si>
  <si>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</si>
  <si>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</si>
  <si>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</si>
  <si>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</si>
  <si>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</si>
  <si>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</si>
  <si>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</si>
  <si>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</si>
  <si>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</si>
  <si>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</si>
  <si>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</si>
  <si>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</si>
  <si>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</si>
  <si>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</si>
  <si>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</si>
  <si>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</si>
  <si>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</si>
  <si>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</si>
  <si>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</si>
  <si>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</si>
  <si>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</si>
  <si>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</si>
  <si>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</si>
  <si>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</si>
  <si>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</si>
  <si>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</si>
  <si>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</si>
  <si>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</si>
  <si>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</si>
  <si>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</si>
  <si>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</si>
  <si>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</si>
  <si>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</si>
  <si>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</si>
  <si>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</si>
  <si>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</si>
  <si>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</si>
  <si>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</si>
  <si>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</si>
  <si>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</si>
  <si>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</si>
  <si>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</si>
  <si>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</si>
  <si>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</si>
  <si>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</si>
  <si>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</si>
  <si>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</si>
  <si>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</si>
  <si>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</si>
  <si>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</si>
  <si>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</si>
  <si>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</si>
  <si>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</si>
  <si>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</si>
  <si>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</si>
  <si>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</si>
  <si>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</si>
  <si>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</si>
  <si>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</si>
  <si>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</si>
  <si>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</si>
  <si>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</si>
  <si>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</si>
  <si>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</si>
  <si>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</si>
  <si>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</si>
  <si>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</si>
  <si>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</si>
  <si>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</si>
  <si>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</si>
  <si>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</si>
  <si>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</si>
  <si>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</si>
  <si>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</si>
  <si>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</si>
  <si>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</si>
  <si>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</si>
  <si>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</si>
  <si>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</si>
  <si>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</si>
  <si>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</si>
  <si>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</si>
  <si>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</si>
  <si>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</si>
  <si>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</si>
  <si>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</si>
  <si>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</si>
  <si>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</si>
  <si>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</si>
  <si>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</si>
  <si>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</si>
  <si>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</si>
  <si>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</si>
  <si>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</si>
  <si>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</si>
  <si>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</si>
  <si>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</si>
  <si>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</si>
  <si>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</si>
  <si>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</si>
  <si>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</si>
  <si>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</si>
  <si>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</si>
  <si>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</si>
  <si>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</si>
  <si>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</si>
  <si>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</si>
  <si>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</si>
  <si>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</si>
  <si>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</si>
  <si>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</si>
  <si>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</si>
  <si>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</si>
  <si>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</si>
  <si>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</si>
  <si>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</si>
  <si>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</si>
  <si>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</si>
  <si>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</si>
  <si>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</si>
  <si>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</si>
  <si>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</si>
  <si>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</si>
  <si>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</si>
  <si>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</si>
  <si>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</si>
  <si>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</si>
  <si>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</si>
  <si>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</si>
  <si>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</si>
  <si>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</si>
  <si>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</si>
  <si>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</si>
  <si>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</si>
  <si>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</si>
  <si>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</si>
  <si>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</si>
  <si>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</si>
  <si>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</si>
  <si>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</si>
  <si>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</si>
  <si>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</si>
  <si>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</si>
  <si>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</si>
  <si>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</si>
  <si>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</si>
  <si>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</si>
  <si>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</si>
  <si>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</si>
  <si>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</si>
  <si>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</si>
  <si>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</si>
  <si>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</si>
  <si>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</si>
  <si>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</si>
  <si>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</si>
  <si>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</si>
  <si>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</si>
  <si>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</si>
  <si>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</si>
  <si>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</si>
  <si>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</si>
  <si>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</si>
  <si>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</si>
  <si>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</si>
  <si>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</si>
  <si>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</si>
  <si>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</si>
  <si>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</si>
  <si>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</si>
  <si>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</si>
  <si>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</si>
  <si>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</si>
  <si>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</si>
  <si>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</si>
  <si>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</si>
  <si>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</si>
  <si>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</si>
  <si>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</si>
  <si>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</si>
  <si>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</si>
  <si>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</si>
  <si>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</si>
  <si>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</si>
  <si>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</si>
  <si>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</si>
  <si>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</si>
  <si>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</si>
  <si>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</si>
  <si>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</si>
  <si>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</si>
  <si>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</si>
  <si>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</si>
  <si>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</si>
  <si>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</si>
  <si>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</si>
  <si>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</si>
  <si>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</si>
  <si>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</si>
  <si>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</si>
  <si>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</si>
  <si>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</si>
  <si>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</si>
  <si>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</si>
  <si>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</si>
  <si>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</si>
  <si>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</si>
  <si>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</si>
  <si>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</si>
  <si>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</si>
  <si>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</si>
  <si>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</si>
  <si>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</si>
  <si>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</si>
  <si>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</si>
  <si>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</si>
  <si>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</si>
  <si>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</si>
  <si>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</si>
  <si>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</si>
  <si>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</si>
  <si>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</si>
  <si>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</si>
  <si>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</si>
  <si>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</si>
  <si>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</si>
  <si>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</si>
  <si>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</si>
  <si>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</si>
  <si>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</si>
  <si>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</si>
  <si>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</si>
  <si>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</si>
  <si>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</si>
  <si>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</si>
  <si>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</si>
  <si>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</si>
  <si>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</si>
  <si>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</si>
  <si>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</si>
  <si>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</si>
  <si>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</si>
  <si>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</si>
  <si>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</si>
  <si>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</si>
  <si>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</si>
  <si>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</si>
  <si>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</si>
  <si>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</si>
  <si>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</si>
  <si>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</si>
  <si>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</si>
  <si>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</si>
  <si>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</si>
  <si>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</si>
  <si>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</si>
  <si>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</si>
  <si>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</si>
  <si>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</si>
  <si>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</si>
  <si>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</si>
  <si>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</si>
  <si>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</si>
  <si>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</si>
  <si>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</si>
  <si>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</si>
  <si>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</si>
  <si>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</si>
  <si>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</si>
  <si>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</si>
  <si>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</si>
  <si>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</si>
  <si>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</si>
  <si>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</si>
  <si>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</si>
  <si>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</si>
  <si>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</si>
  <si>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</si>
  <si>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</si>
  <si>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</si>
  <si>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</si>
  <si>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</si>
  <si>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</si>
  <si>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</si>
  <si>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</si>
  <si>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</si>
  <si>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</si>
  <si>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</si>
  <si>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</si>
  <si>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</si>
  <si>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</si>
  <si>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</si>
  <si>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</si>
  <si>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</si>
  <si>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</si>
  <si>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</si>
  <si>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</si>
  <si>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</si>
  <si>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</si>
  <si>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</si>
  <si>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</si>
  <si>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</si>
  <si>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</si>
  <si>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</si>
  <si>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</si>
  <si>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</si>
  <si>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</si>
  <si>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</si>
  <si>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</si>
  <si>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</si>
  <si>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</si>
  <si>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</si>
  <si>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</si>
  <si>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</si>
  <si>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</si>
  <si>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</si>
  <si>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</si>
  <si>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</si>
  <si>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</si>
  <si>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</si>
  <si>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</si>
  <si>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</si>
  <si>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</si>
  <si>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</si>
  <si>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</si>
  <si>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</si>
  <si>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</si>
  <si>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</si>
  <si>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</si>
  <si>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</si>
  <si>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</si>
  <si>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</si>
  <si>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</si>
  <si>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</si>
  <si>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</si>
  <si>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</si>
  <si>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</si>
  <si>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</si>
  <si>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</si>
  <si>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</si>
  <si>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</si>
  <si>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</si>
  <si>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</si>
  <si>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</si>
  <si>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</si>
  <si>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</si>
  <si>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</si>
  <si>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</si>
  <si>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</si>
  <si>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</si>
  <si>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</si>
  <si>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</si>
  <si>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</si>
  <si>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</si>
  <si>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</si>
  <si>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</si>
  <si>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</si>
  <si>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</si>
  <si>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</si>
  <si>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</si>
  <si>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</si>
  <si>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</si>
  <si>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</si>
  <si>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</si>
  <si>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</si>
  <si>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</si>
  <si>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</si>
  <si>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</si>
  <si>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</si>
  <si>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</si>
  <si>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</si>
  <si>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</si>
  <si>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</si>
  <si>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</si>
  <si>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</si>
  <si>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</si>
  <si>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</si>
  <si>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</si>
  <si>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</si>
  <si>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</si>
  <si>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</si>
  <si>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</si>
  <si>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</si>
  <si>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</si>
  <si>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</si>
  <si>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</si>
  <si>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</si>
  <si>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</si>
  <si>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</si>
  <si>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</si>
  <si>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</si>
  <si>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</si>
  <si>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</si>
  <si>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</si>
  <si>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</si>
  <si>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</si>
  <si>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</si>
  <si>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</si>
  <si>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</si>
  <si>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</si>
  <si>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</si>
  <si>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</si>
  <si>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</si>
  <si>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</si>
  <si>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</si>
  <si>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</si>
  <si>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</si>
  <si>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</si>
  <si>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</si>
  <si>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</si>
  <si>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</si>
  <si>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</si>
  <si>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</si>
  <si>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</si>
  <si>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</si>
  <si>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</si>
  <si>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</si>
  <si>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</si>
  <si>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</si>
  <si>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</si>
  <si>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</si>
  <si>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</si>
  <si>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</si>
  <si>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</si>
  <si>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</si>
  <si>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</si>
  <si>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</si>
  <si>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</si>
  <si>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</si>
  <si>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</si>
  <si>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</si>
  <si>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</si>
  <si>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</si>
  <si>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</si>
  <si>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</si>
  <si>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</si>
  <si>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</si>
  <si>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</si>
  <si>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</si>
  <si>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</si>
  <si>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</si>
  <si>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</si>
  <si>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</si>
  <si>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</si>
  <si>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</si>
  <si>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</si>
  <si>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</si>
  <si>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</si>
  <si>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</si>
  <si>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</si>
  <si>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</si>
  <si>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</si>
  <si>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</si>
  <si>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</si>
  <si>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</si>
  <si>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</si>
  <si>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</si>
  <si>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</si>
  <si>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</si>
  <si>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</si>
  <si>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</si>
  <si>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</si>
  <si>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</si>
  <si>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</si>
  <si>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</si>
  <si>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</si>
  <si>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</si>
  <si>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</si>
  <si>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</si>
  <si>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</si>
  <si>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</si>
  <si>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</si>
  <si>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</si>
  <si>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</si>
  <si>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</si>
  <si>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</si>
  <si>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</si>
  <si>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</si>
  <si>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</si>
  <si>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</si>
  <si>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</si>
  <si>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</si>
  <si>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</si>
  <si>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</si>
  <si>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</si>
  <si>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</si>
  <si>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</si>
  <si>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</si>
  <si>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</si>
  <si>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</si>
  <si>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</si>
  <si>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</si>
  <si>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</si>
  <si>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</si>
  <si>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</si>
  <si>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</si>
  <si>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</si>
  <si>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</si>
  <si>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</si>
  <si>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</si>
  <si>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</si>
  <si>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</si>
  <si>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</si>
  <si>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</si>
  <si>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</si>
  <si>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</si>
  <si>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</si>
  <si>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</si>
  <si>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</si>
  <si>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</si>
  <si>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</si>
  <si>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</si>
  <si>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</si>
  <si>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</si>
  <si>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</si>
  <si>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</si>
  <si>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</si>
  <si>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</si>
  <si>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</si>
  <si>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</si>
  <si>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</si>
  <si>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</si>
  <si>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</si>
  <si>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</si>
  <si>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</si>
  <si>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</si>
  <si>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</si>
  <si>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</si>
  <si>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</si>
  <si>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</si>
  <si>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</si>
  <si>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</si>
  <si>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</si>
  <si>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</si>
  <si>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</si>
  <si>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</si>
  <si>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</si>
  <si>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</si>
  <si>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</si>
  <si>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</si>
  <si>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</si>
  <si>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</si>
  <si>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</si>
  <si>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</si>
  <si>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</si>
  <si>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</si>
  <si>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</si>
  <si>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</si>
  <si>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</si>
  <si>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</si>
  <si>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</si>
  <si>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</si>
  <si>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</si>
  <si>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</si>
  <si>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</si>
  <si>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</si>
  <si>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</si>
  <si>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</si>
  <si>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</si>
  <si>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</si>
  <si>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</si>
  <si>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</si>
  <si>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</si>
  <si>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</si>
  <si>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</si>
  <si>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</si>
  <si>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</si>
  <si>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</si>
  <si>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</si>
  <si>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</si>
  <si>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</si>
  <si>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</si>
  <si>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</si>
  <si>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</si>
  <si>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</si>
  <si>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</si>
  <si>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</si>
  <si>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</si>
  <si>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</si>
  <si>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</si>
  <si>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</si>
  <si>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</si>
  <si>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</si>
  <si>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</si>
  <si>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</si>
  <si>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</si>
  <si>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</si>
  <si>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</si>
  <si>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</si>
  <si>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</si>
  <si>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</si>
  <si>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</si>
  <si>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</si>
  <si>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</si>
  <si>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</si>
  <si>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</si>
  <si>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</si>
  <si>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</si>
  <si>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</si>
  <si>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</si>
  <si>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</si>
  <si>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</si>
  <si>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</si>
  <si>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</si>
  <si>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</si>
  <si>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</si>
  <si>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</si>
  <si>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</si>
  <si>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</si>
  <si>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</si>
  <si>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</si>
  <si>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</si>
  <si>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</si>
  <si>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</si>
  <si>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</si>
  <si>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</si>
  <si>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</si>
  <si>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</si>
  <si>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</si>
  <si>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</si>
  <si>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</si>
  <si>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</si>
  <si>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</si>
  <si>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</si>
  <si>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</si>
  <si>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</si>
  <si>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</si>
  <si>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</si>
  <si>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</si>
  <si>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</si>
  <si>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</si>
  <si>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</si>
  <si>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</si>
  <si>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</si>
  <si>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</si>
  <si>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</si>
  <si>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</si>
  <si>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</si>
  <si>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</si>
  <si>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</si>
  <si>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</si>
  <si>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</si>
  <si>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</si>
  <si>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</si>
  <si>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</si>
  <si>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</si>
  <si>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</si>
  <si>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</si>
  <si>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</si>
  <si>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</si>
  <si>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</si>
  <si>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</si>
  <si>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</si>
  <si>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</si>
  <si>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</si>
  <si>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</si>
  <si>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</si>
  <si>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</si>
  <si>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</si>
  <si>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</si>
  <si>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</si>
  <si>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</si>
  <si>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</si>
  <si>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</si>
  <si>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</si>
  <si>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</si>
  <si>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</si>
  <si>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</si>
  <si>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</si>
  <si>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</si>
  <si>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</si>
  <si>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</si>
  <si>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</si>
  <si>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</si>
  <si>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</si>
  <si>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</si>
  <si>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</si>
  <si>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</si>
  <si>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</si>
  <si>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</si>
  <si>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</si>
  <si>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</si>
  <si>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</si>
  <si>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</si>
  <si>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</si>
  <si>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</si>
  <si>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</si>
  <si>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</si>
  <si>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</si>
  <si>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</si>
  <si>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</si>
  <si>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</si>
  <si>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</si>
  <si>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</si>
  <si>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</si>
  <si>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</si>
  <si>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</si>
  <si>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</si>
  <si>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</si>
  <si>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</si>
  <si>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</si>
  <si>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</si>
  <si>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</si>
  <si>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</si>
  <si>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</si>
  <si>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</si>
  <si>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</si>
  <si>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</si>
  <si>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</si>
  <si>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</si>
  <si>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</si>
  <si>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</si>
  <si>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</si>
  <si>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</si>
  <si>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</si>
  <si>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</si>
  <si>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</si>
  <si>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</si>
  <si>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</si>
  <si>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</si>
  <si>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</si>
  <si>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</si>
  <si>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</si>
  <si>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</si>
  <si>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</si>
  <si>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</si>
  <si>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</si>
  <si>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</si>
  <si>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</si>
  <si>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</si>
  <si>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</si>
  <si>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</si>
  <si>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</si>
  <si>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</si>
  <si>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</si>
  <si>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</si>
  <si>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</si>
  <si>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</si>
  <si>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</si>
  <si>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</si>
  <si>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</si>
  <si>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</si>
  <si>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</si>
  <si>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</si>
  <si>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</si>
  <si>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</si>
  <si>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</si>
  <si>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</si>
  <si>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</si>
  <si>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</si>
  <si>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</si>
  <si>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</si>
  <si>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</si>
  <si>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</si>
  <si>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</si>
  <si>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</si>
  <si>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</si>
  <si>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</si>
  <si>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</si>
  <si>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</si>
  <si>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</si>
  <si>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</si>
  <si>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</si>
  <si>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</si>
  <si>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</si>
  <si>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</si>
  <si>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</si>
  <si>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</si>
  <si>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</si>
  <si>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</si>
  <si>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</si>
  <si>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</si>
  <si>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</si>
  <si>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</si>
  <si>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</si>
  <si>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</si>
  <si>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</si>
  <si>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</si>
  <si>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</si>
  <si>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</si>
  <si>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</si>
  <si>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</si>
  <si>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</si>
  <si>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</si>
  <si>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</si>
  <si>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</si>
  <si>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</si>
  <si>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</si>
  <si>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</si>
  <si>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</si>
  <si>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</si>
  <si>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</si>
  <si>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</si>
  <si>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</si>
  <si>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</si>
  <si>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</si>
  <si>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</si>
  <si>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</si>
  <si>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</si>
  <si>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</si>
  <si>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</si>
  <si>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</si>
  <si>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</si>
  <si>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</si>
  <si>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</si>
  <si>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</si>
  <si>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</si>
  <si>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</si>
  <si>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</si>
  <si>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</si>
  <si>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</si>
  <si>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</si>
  <si>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</si>
  <si>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</si>
  <si>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</si>
  <si>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</si>
  <si>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</si>
  <si>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</si>
  <si>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</si>
  <si>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</si>
  <si>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</si>
  <si>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</si>
  <si>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</si>
  <si>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</si>
  <si>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</si>
  <si>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</si>
  <si>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</si>
  <si>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</si>
  <si>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</si>
  <si>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</si>
  <si>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</si>
  <si>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</si>
  <si>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</si>
  <si>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</si>
  <si>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</si>
  <si>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</si>
  <si>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</si>
  <si>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</si>
  <si>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</si>
  <si>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</si>
  <si>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</si>
  <si>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</si>
  <si>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</si>
  <si>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</si>
  <si>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</si>
  <si>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</si>
  <si>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</si>
  <si>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</si>
  <si>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</si>
  <si>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</si>
  <si>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</si>
  <si>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</si>
  <si>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</si>
  <si>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</si>
  <si>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</si>
  <si>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</si>
  <si>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</si>
  <si>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</si>
  <si>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</si>
  <si>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</si>
  <si>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</si>
  <si>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</si>
  <si>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</si>
  <si>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</si>
  <si>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</si>
  <si>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</si>
  <si>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</si>
  <si>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</si>
  <si>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</si>
  <si>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</si>
  <si>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</si>
  <si>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</si>
  <si>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</si>
  <si>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</si>
  <si>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</si>
  <si>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</si>
  <si>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</si>
  <si>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</si>
  <si>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</si>
  <si>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</si>
  <si>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</si>
  <si>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</si>
  <si>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</si>
  <si>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</si>
  <si>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</si>
  <si>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</si>
  <si>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</si>
  <si>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</si>
  <si>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</si>
  <si>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</si>
  <si>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</si>
  <si>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</si>
  <si>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</si>
  <si>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</si>
  <si>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</si>
  <si>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</si>
  <si>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</si>
  <si>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</si>
  <si>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</si>
  <si>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</si>
  <si>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</si>
  <si>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</si>
  <si>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</si>
  <si>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</si>
  <si>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</si>
  <si>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</si>
  <si>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</si>
  <si>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</si>
  <si>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</si>
  <si>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</si>
  <si>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</si>
  <si>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</si>
  <si>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</si>
  <si>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</si>
  <si>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</si>
  <si>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</si>
  <si>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</si>
  <si>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</si>
  <si>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</si>
  <si>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</si>
  <si>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</si>
  <si>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</si>
  <si>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</si>
  <si>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</si>
  <si>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</si>
  <si>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</si>
  <si>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</si>
  <si>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</si>
  <si>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</si>
  <si>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</si>
  <si>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</si>
  <si>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</si>
  <si>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</si>
  <si>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</si>
  <si>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</si>
  <si>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</si>
  <si>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</si>
  <si>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</si>
  <si>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</si>
  <si>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</si>
  <si>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</si>
  <si>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</si>
  <si>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</si>
  <si>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</si>
  <si>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</si>
  <si>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</si>
  <si>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</si>
  <si>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</si>
  <si>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</si>
  <si>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</si>
  <si>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</si>
  <si>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</si>
  <si>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</si>
  <si>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</si>
  <si>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</si>
  <si>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</si>
  <si>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</si>
  <si>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</si>
  <si>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</si>
  <si>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</si>
  <si>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</si>
  <si>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</si>
  <si>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</si>
  <si>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</si>
  <si>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</si>
  <si>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</si>
  <si>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</si>
  <si>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</si>
  <si>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</si>
  <si>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</si>
  <si>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</si>
  <si>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</si>
  <si>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</si>
  <si>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</si>
  <si>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</si>
  <si>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</si>
  <si>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</si>
  <si>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</si>
  <si>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</si>
  <si>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</si>
  <si>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</si>
  <si>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</si>
  <si>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</si>
  <si>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</si>
  <si>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</si>
  <si>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</si>
  <si>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</si>
  <si>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</si>
  <si>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</si>
  <si>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</si>
  <si>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</si>
  <si>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</si>
  <si>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</si>
  <si>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</si>
  <si>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</si>
  <si>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</si>
  <si>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</si>
  <si>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</si>
  <si>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</si>
  <si>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</si>
  <si>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</si>
  <si>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</si>
  <si>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</si>
  <si>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</si>
  <si>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</si>
  <si>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</si>
  <si>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</si>
  <si>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</si>
  <si>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</si>
  <si>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</si>
  <si>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</si>
  <si>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</si>
  <si>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</si>
  <si>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</si>
  <si>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</si>
  <si>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</si>
  <si>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</si>
  <si>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</si>
  <si>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</si>
  <si>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</si>
  <si>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</si>
  <si>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</si>
  <si>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</si>
  <si>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</si>
  <si>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</si>
  <si>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</si>
  <si>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</si>
  <si>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</si>
  <si>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</si>
  <si>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</si>
  <si>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</si>
  <si>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</si>
  <si>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</si>
  <si>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</si>
  <si>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</si>
  <si>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</si>
  <si>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</si>
  <si>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</si>
  <si>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</si>
  <si>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</si>
  <si>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</si>
  <si>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</si>
  <si>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</si>
  <si>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</si>
  <si>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</si>
  <si>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</si>
  <si>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</si>
  <si>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</si>
  <si>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</si>
  <si>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</si>
  <si>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</si>
  <si>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</si>
  <si>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</si>
  <si>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</si>
  <si>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</si>
  <si>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</si>
  <si>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</si>
  <si>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</si>
  <si>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</si>
  <si>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</si>
  <si>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</si>
  <si>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</si>
  <si>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</si>
  <si>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</si>
  <si>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</si>
  <si>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</si>
  <si>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</si>
  <si>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</si>
  <si>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</si>
  <si>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</si>
  <si>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</si>
  <si>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</si>
  <si>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</si>
  <si>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</si>
  <si>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</si>
  <si>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</si>
  <si>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</si>
  <si>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</si>
  <si>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</si>
  <si>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</si>
  <si>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</si>
  <si>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</si>
  <si>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</si>
  <si>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</si>
  <si>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</si>
  <si>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</si>
  <si>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</si>
  <si>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</si>
  <si>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</si>
  <si>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</si>
  <si>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</si>
  <si>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</si>
  <si>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</si>
  <si>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</si>
  <si>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</si>
  <si>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</si>
  <si>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</si>
  <si>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</si>
  <si>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</si>
  <si>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</si>
  <si>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</si>
  <si>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</si>
  <si>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</si>
  <si>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</si>
  <si>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</si>
  <si>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</si>
  <si>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</si>
  <si>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</si>
  <si>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</si>
  <si>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</si>
  <si>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</si>
  <si>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</si>
  <si>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</si>
  <si>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</si>
  <si>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</si>
  <si>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</si>
  <si>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</si>
  <si>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</si>
  <si>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</si>
  <si>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</si>
  <si>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</si>
  <si>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</si>
  <si>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</si>
  <si>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</si>
  <si>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</si>
  <si>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</si>
  <si>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</si>
  <si>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</si>
  <si>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</si>
  <si>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</si>
  <si>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</si>
  <si>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</si>
  <si>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</si>
  <si>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</si>
  <si>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</si>
  <si>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</si>
  <si>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</si>
  <si>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</si>
  <si>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</si>
  <si>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</si>
  <si>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</si>
  <si>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</si>
  <si>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</si>
  <si>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</si>
  <si>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</si>
  <si>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</si>
  <si>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</si>
  <si>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</si>
  <si>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</si>
  <si>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</si>
  <si>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</si>
  <si>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</si>
  <si>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</si>
  <si>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</si>
  <si>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</si>
  <si>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</si>
  <si>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</si>
  <si>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</si>
  <si>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</si>
  <si>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</si>
  <si>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</si>
  <si>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</si>
  <si>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</si>
  <si>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</si>
  <si>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</si>
  <si>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</si>
  <si>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</si>
  <si>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</si>
  <si>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</si>
  <si>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</si>
  <si>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</si>
  <si>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</si>
  <si>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</si>
  <si>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</si>
  <si>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</si>
  <si>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</si>
  <si>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</si>
  <si>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</si>
  <si>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</si>
  <si>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</si>
  <si>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</si>
  <si>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</si>
  <si>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</si>
  <si>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</si>
  <si>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</si>
  <si>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</si>
  <si>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</si>
  <si>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</si>
  <si>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</si>
  <si>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</si>
  <si>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</si>
  <si>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</si>
  <si>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</si>
  <si>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</si>
  <si>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</si>
  <si>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</si>
  <si>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</si>
  <si>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</si>
  <si>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</si>
  <si>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</si>
  <si>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</si>
  <si>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</si>
  <si>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</si>
  <si>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</si>
  <si>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</si>
  <si>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</si>
  <si>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</si>
  <si>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</si>
  <si>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</si>
  <si>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</si>
  <si>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</si>
  <si>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</si>
  <si>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</si>
  <si>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</si>
  <si>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</si>
  <si>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</si>
  <si>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</si>
  <si>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</si>
  <si>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</si>
  <si>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</si>
  <si>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</si>
  <si>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</si>
  <si>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</si>
  <si>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</si>
  <si>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</si>
  <si>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</si>
  <si>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</si>
  <si>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</si>
  <si>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</si>
  <si>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</si>
  <si>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</si>
  <si>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</si>
  <si>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</si>
  <si>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</si>
  <si>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</si>
  <si>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</si>
  <si>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</si>
  <si>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</si>
  <si>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</si>
  <si>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</si>
  <si>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</si>
  <si>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</si>
  <si>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</si>
  <si>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</si>
  <si>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</si>
  <si>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</si>
  <si>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</si>
  <si>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</si>
  <si>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</si>
  <si>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</si>
  <si>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</si>
  <si>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</si>
  <si>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</si>
  <si>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</si>
  <si>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</si>
  <si>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</si>
  <si>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</si>
  <si>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</si>
  <si>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</si>
  <si>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</si>
  <si>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</si>
  <si>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</si>
  <si>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</si>
  <si>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</si>
  <si>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</si>
  <si>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</si>
  <si>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</si>
  <si>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</si>
  <si>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</si>
  <si>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</si>
  <si>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</si>
  <si>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</si>
  <si>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</si>
  <si>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</si>
  <si>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</si>
  <si>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</si>
  <si>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</si>
  <si>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</si>
  <si>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</si>
  <si>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</si>
  <si>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</si>
  <si>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</si>
  <si>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</si>
  <si>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</si>
  <si>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</si>
  <si>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</si>
  <si>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</si>
  <si>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</si>
  <si>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</si>
  <si>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</si>
  <si>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</si>
  <si>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</si>
  <si>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</si>
  <si>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</si>
  <si>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</si>
  <si>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</si>
  <si>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</si>
  <si>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</si>
  <si>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</si>
  <si>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</si>
  <si>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</si>
  <si>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</si>
  <si>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</si>
  <si>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</si>
  <si>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</si>
  <si>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</si>
  <si>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</si>
  <si>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</si>
  <si>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</si>
  <si>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</si>
  <si>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</si>
  <si>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</si>
  <si>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</si>
  <si>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</si>
  <si>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</si>
  <si>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</si>
  <si>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</si>
  <si>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</si>
  <si>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</si>
  <si>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</si>
  <si>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</si>
  <si>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</si>
  <si>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</si>
  <si>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</si>
  <si>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</si>
  <si>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</si>
  <si>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</si>
  <si>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</si>
  <si>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</si>
  <si>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</si>
  <si>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</si>
  <si>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</si>
  <si>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</si>
  <si>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</si>
  <si>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</si>
  <si>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</si>
  <si>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</si>
  <si>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</si>
  <si>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</si>
  <si>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</si>
  <si>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</si>
  <si>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</si>
  <si>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</si>
  <si>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</si>
  <si>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</si>
  <si>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</si>
  <si>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</si>
  <si>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</si>
  <si>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</si>
  <si>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</si>
  <si>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</si>
  <si>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</si>
  <si>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</si>
  <si>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</si>
  <si>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</si>
  <si>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</si>
  <si>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</si>
  <si>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</si>
  <si>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</si>
  <si>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</si>
  <si>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</si>
  <si>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</si>
  <si>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</si>
  <si>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</si>
  <si>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</si>
  <si>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</si>
  <si>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</si>
  <si>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</si>
  <si>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</si>
  <si>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</si>
  <si>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</si>
  <si>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</si>
  <si>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</si>
  <si>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</si>
  <si>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</si>
  <si>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</si>
  <si>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</si>
  <si>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</si>
  <si>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</si>
  <si>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</si>
  <si>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</si>
  <si>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</si>
  <si>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</si>
  <si>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</si>
  <si>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</si>
  <si>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</si>
  <si>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</si>
  <si>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</si>
  <si>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</si>
  <si>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</si>
  <si>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</si>
  <si>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</si>
  <si>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</si>
  <si>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</si>
  <si>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</si>
  <si>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</si>
  <si>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</si>
  <si>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</si>
  <si>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</si>
  <si>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</si>
  <si>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</si>
  <si>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</si>
  <si>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</si>
  <si>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</si>
  <si>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</si>
  <si>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</si>
  <si>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</si>
  <si>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</si>
  <si>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</si>
  <si>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</si>
  <si>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</si>
  <si>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</si>
  <si>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</si>
  <si>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</si>
  <si>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</si>
  <si>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</si>
  <si>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</si>
  <si>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</si>
  <si>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</si>
  <si>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</si>
  <si>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</si>
  <si>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</si>
  <si>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</si>
  <si>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</si>
  <si>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</si>
  <si>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</si>
  <si>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</si>
  <si>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</si>
  <si>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</si>
  <si>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</si>
  <si>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</si>
  <si>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</si>
  <si>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</si>
  <si>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</si>
  <si>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</si>
  <si>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</si>
  <si>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</si>
  <si>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</si>
  <si>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</si>
  <si>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</si>
  <si>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</si>
  <si>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</si>
  <si>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</si>
  <si>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</si>
  <si>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</si>
  <si>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</si>
  <si>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</si>
  <si>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</si>
  <si>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</si>
  <si>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</si>
  <si>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</si>
  <si>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</si>
  <si>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</si>
  <si>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</si>
  <si>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</si>
  <si>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</si>
  <si>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</si>
  <si>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</si>
  <si>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</si>
  <si>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</si>
  <si>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</si>
  <si>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</si>
  <si>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</si>
  <si>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</si>
  <si>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</si>
  <si>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</si>
  <si>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</si>
  <si>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</si>
  <si>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</si>
  <si>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</si>
  <si>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</si>
  <si>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</si>
  <si>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</si>
  <si>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</si>
  <si>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</si>
  <si>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</si>
  <si>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</si>
  <si>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</si>
  <si>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</si>
  <si>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</si>
  <si>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</si>
  <si>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</si>
  <si>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</si>
  <si>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</si>
  <si>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</si>
  <si>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</si>
  <si>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</si>
  <si>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</si>
  <si>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</si>
  <si>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</si>
  <si>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</si>
  <si>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</si>
  <si>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</si>
  <si>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</si>
  <si>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</si>
  <si>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</si>
  <si>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</si>
  <si>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</si>
  <si>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</si>
  <si>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</si>
  <si>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</si>
  <si>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</si>
  <si>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</si>
  <si>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</si>
  <si>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</si>
  <si>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</si>
  <si>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</si>
  <si>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</si>
  <si>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</si>
  <si>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</si>
  <si>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</si>
  <si>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</si>
  <si>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</si>
  <si>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</si>
  <si>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</si>
  <si>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</si>
  <si>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</si>
  <si>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</si>
  <si>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</si>
  <si>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</si>
  <si>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</si>
  <si>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</si>
  <si>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</si>
  <si>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</si>
  <si>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</si>
  <si>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</si>
  <si>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</si>
  <si>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</si>
  <si>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</si>
  <si>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</si>
  <si>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</si>
  <si>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</si>
  <si>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</si>
  <si>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</si>
  <si>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</si>
  <si>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</si>
  <si>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</si>
  <si>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</si>
  <si>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</si>
  <si>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</si>
  <si>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</si>
  <si>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</si>
  <si>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</si>
  <si>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</si>
  <si>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</si>
  <si>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</si>
  <si>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</si>
  <si>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</si>
  <si>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</si>
  <si>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</si>
  <si>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</si>
  <si>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</si>
  <si>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</si>
  <si>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</si>
  <si>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</si>
  <si>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</si>
  <si>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</si>
  <si>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</si>
  <si>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</si>
  <si>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</si>
  <si>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</si>
  <si>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</si>
  <si>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</si>
  <si>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</si>
  <si>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</si>
  <si>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</si>
  <si>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</si>
  <si>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</si>
  <si>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</si>
  <si>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</si>
  <si>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</si>
  <si>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</si>
  <si>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</si>
  <si>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</si>
  <si>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</si>
  <si>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</si>
  <si>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</si>
  <si>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</si>
  <si>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</si>
  <si>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</si>
  <si>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</si>
  <si>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</si>
  <si>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</si>
  <si>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</si>
  <si>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</si>
  <si>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</si>
  <si>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</si>
  <si>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</si>
  <si>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</si>
  <si>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</si>
  <si>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</si>
  <si>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</si>
  <si>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</si>
  <si>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</si>
  <si>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</si>
  <si>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</si>
  <si>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</si>
  <si>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</si>
  <si>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</si>
  <si>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</si>
  <si>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</si>
  <si>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</si>
  <si>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</si>
  <si>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</si>
  <si>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</si>
  <si>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</si>
  <si>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</si>
  <si>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</si>
  <si>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</si>
  <si>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</si>
  <si>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</si>
  <si>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</si>
  <si>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</si>
  <si>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</si>
  <si>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</si>
  <si>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</si>
  <si>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</si>
  <si>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</si>
  <si>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</si>
  <si>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</si>
  <si>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</si>
  <si>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</si>
  <si>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</si>
  <si>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</si>
  <si>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</si>
  <si>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</si>
  <si>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</si>
  <si>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</si>
  <si>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</si>
  <si>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</si>
  <si>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</si>
  <si>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</si>
  <si>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</si>
  <si>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</si>
  <si>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</si>
  <si>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</si>
  <si>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</si>
  <si>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</si>
  <si>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</si>
  <si>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</si>
  <si>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</si>
  <si>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</si>
  <si>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</si>
  <si>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</si>
  <si>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</si>
  <si>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</si>
  <si>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</si>
  <si>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</si>
  <si>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</si>
  <si>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</si>
  <si>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</si>
  <si>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</si>
  <si>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</si>
  <si>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</si>
  <si>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</si>
  <si>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</si>
  <si>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</si>
  <si>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</si>
  <si>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</si>
  <si>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</si>
  <si>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</si>
  <si>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</si>
  <si>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</si>
  <si>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</si>
  <si>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</si>
  <si>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</si>
  <si>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</si>
  <si>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</si>
  <si>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</si>
  <si>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</si>
  <si>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</si>
  <si>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</si>
  <si>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</si>
  <si>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</si>
  <si>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</si>
  <si>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</si>
  <si>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</si>
  <si>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</si>
  <si>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</si>
  <si>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</si>
  <si>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</si>
  <si>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</si>
  <si>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</si>
  <si>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</si>
  <si>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</si>
  <si>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</si>
  <si>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</si>
  <si>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</si>
  <si>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</si>
  <si>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</si>
  <si>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</si>
  <si>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</si>
  <si>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</si>
  <si>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</si>
  <si>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</si>
  <si>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</si>
  <si>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</si>
  <si>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</si>
  <si>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</si>
  <si>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</si>
  <si>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</si>
  <si>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</si>
  <si>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</si>
  <si>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</si>
  <si>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</si>
  <si>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</si>
  <si>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</si>
  <si>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</si>
  <si>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</si>
  <si>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</si>
  <si>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</si>
  <si>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</si>
  <si>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</si>
  <si>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</si>
  <si>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</si>
  <si>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</si>
  <si>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</si>
  <si>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</si>
  <si>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</si>
  <si>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</si>
  <si>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</si>
  <si>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</si>
  <si>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</si>
  <si>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</si>
  <si>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</si>
  <si>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</si>
  <si>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</si>
  <si>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</si>
  <si>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</si>
  <si>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</si>
  <si>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</si>
  <si>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</si>
  <si>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</si>
  <si>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</si>
  <si>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</si>
  <si>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</si>
  <si>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</si>
  <si>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</si>
  <si>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</si>
  <si>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</si>
  <si>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</si>
  <si>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</si>
  <si>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</si>
  <si>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</si>
  <si>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</si>
  <si>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</si>
  <si>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</si>
  <si>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</si>
  <si>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</si>
  <si>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</si>
  <si>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</si>
  <si>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</si>
  <si>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</si>
  <si>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</si>
  <si>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</si>
  <si>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</si>
  <si>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</si>
  <si>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</si>
  <si>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</si>
  <si>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</si>
  <si>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</si>
  <si>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</si>
  <si>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</si>
  <si>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</si>
  <si>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</si>
  <si>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</si>
  <si>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</si>
  <si>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</si>
  <si>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</si>
  <si>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</si>
  <si>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</si>
  <si>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</si>
  <si>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</si>
  <si>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</si>
  <si>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</si>
  <si>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</si>
  <si>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</si>
  <si>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</si>
  <si>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</si>
  <si>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</si>
  <si>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</si>
  <si>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</si>
  <si>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</si>
  <si>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</si>
  <si>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</si>
  <si>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</si>
  <si>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</si>
  <si>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</si>
  <si>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</si>
  <si>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</si>
  <si>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</si>
  <si>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</si>
  <si>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</si>
  <si>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</si>
  <si>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</si>
  <si>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</si>
  <si>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</si>
  <si>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</si>
  <si>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</si>
  <si>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</si>
  <si>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</si>
  <si>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</si>
  <si>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</si>
  <si>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</si>
  <si>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</si>
  <si>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</si>
  <si>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</si>
  <si>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</si>
  <si>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</si>
  <si>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</si>
  <si>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</si>
  <si>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</si>
  <si>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</si>
  <si>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</si>
  <si>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</si>
  <si>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</si>
  <si>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</si>
  <si>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</si>
  <si>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</si>
  <si>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</si>
  <si>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</si>
  <si>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</si>
  <si>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</si>
  <si>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</si>
  <si>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</si>
  <si>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</si>
  <si>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</si>
  <si>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</si>
  <si>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</si>
  <si>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</si>
  <si>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</si>
  <si>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</si>
  <si>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</si>
  <si>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</si>
  <si>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</si>
  <si>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</si>
  <si>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</si>
  <si>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</si>
  <si>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</si>
  <si>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</si>
  <si>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</si>
  <si>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</si>
  <si>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</si>
  <si>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</si>
  <si>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</si>
  <si>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</si>
  <si>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</si>
  <si>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</si>
  <si>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</si>
  <si>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</si>
  <si>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</si>
  <si>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</si>
  <si>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</si>
  <si>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</si>
  <si>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</si>
  <si>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</si>
  <si>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</si>
  <si>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</si>
  <si>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</si>
  <si>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</si>
  <si>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</si>
  <si>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</si>
  <si>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</si>
  <si>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</si>
  <si>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</si>
  <si>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</si>
  <si>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</si>
  <si>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</si>
  <si>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</si>
  <si>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</si>
  <si>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</si>
  <si>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</si>
  <si>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</si>
  <si>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</si>
  <si>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</si>
  <si>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</si>
  <si>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</si>
  <si>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</si>
  <si>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</si>
  <si>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</si>
  <si>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</si>
  <si>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</si>
  <si>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</si>
  <si>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</si>
  <si>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</si>
  <si>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</si>
  <si>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</si>
  <si>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</si>
  <si>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</si>
  <si>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</si>
  <si>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</si>
  <si>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</si>
  <si>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</si>
  <si>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</si>
  <si>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</si>
  <si>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</si>
  <si>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</si>
  <si>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</si>
  <si>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</si>
  <si>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</si>
  <si>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</si>
  <si>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</si>
  <si>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</si>
  <si>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</si>
  <si>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</si>
  <si>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</si>
  <si>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</si>
  <si>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</si>
  <si>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</si>
  <si>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</si>
  <si>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</si>
  <si>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</si>
  <si>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</si>
  <si>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</si>
  <si>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</si>
  <si>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</si>
  <si>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</si>
  <si>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</si>
  <si>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</si>
  <si>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</si>
  <si>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</si>
  <si>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</si>
  <si>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</si>
  <si>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</si>
  <si>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</si>
  <si>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</si>
  <si>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</si>
  <si>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</si>
  <si>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</si>
  <si>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</si>
  <si>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</si>
  <si>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</si>
  <si>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</si>
  <si>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</si>
  <si>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</si>
  <si>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</si>
  <si>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</si>
  <si>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</si>
  <si>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</si>
  <si>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</si>
  <si>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</si>
  <si>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</si>
  <si>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</si>
  <si>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</si>
  <si>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</si>
  <si>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</si>
  <si>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</si>
  <si>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</si>
  <si>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</si>
  <si>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</si>
  <si>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</si>
  <si>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</si>
  <si>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</si>
  <si>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</si>
  <si>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</si>
  <si>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</si>
  <si>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</si>
  <si>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</si>
  <si>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</si>
  <si>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</si>
  <si>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</si>
  <si>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</si>
  <si>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</si>
  <si>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</si>
  <si>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</si>
  <si>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</si>
  <si>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</si>
  <si>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</si>
  <si>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</si>
  <si>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</si>
  <si>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</si>
  <si>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</si>
  <si>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</si>
  <si>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</si>
  <si>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</si>
  <si>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</si>
  <si>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</si>
  <si>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</si>
  <si>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</si>
  <si>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</si>
  <si>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</si>
  <si>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</si>
  <si>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</si>
  <si>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</si>
  <si>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</si>
  <si>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</si>
  <si>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</si>
  <si>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</si>
  <si>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</si>
  <si>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</si>
  <si>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</si>
  <si>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</si>
  <si>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</si>
  <si>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</si>
  <si>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</si>
  <si>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</si>
  <si>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</si>
  <si>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</si>
  <si>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</si>
  <si>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</si>
  <si>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</si>
  <si>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</si>
  <si>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</si>
  <si>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</si>
  <si>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</si>
  <si>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</si>
  <si>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</si>
  <si>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</si>
  <si>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</si>
  <si>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</si>
  <si>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</si>
  <si>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</si>
  <si>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</si>
  <si>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</si>
  <si>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</si>
  <si>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</si>
  <si>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</si>
  <si>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</si>
  <si>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</si>
  <si>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</si>
  <si>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</si>
  <si>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</si>
  <si>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</si>
  <si>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</si>
  <si>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</si>
  <si>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</si>
  <si>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</si>
  <si>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</si>
  <si>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</si>
  <si>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</si>
  <si>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</si>
  <si>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</si>
  <si>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</si>
  <si>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</si>
  <si>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</si>
  <si>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</si>
  <si>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</si>
  <si>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</si>
  <si>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</si>
  <si>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</si>
  <si>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</si>
  <si>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</si>
  <si>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</si>
  <si>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</si>
  <si>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</si>
  <si>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</si>
  <si>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</si>
  <si>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</si>
  <si>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</si>
  <si>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</si>
  <si>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</si>
  <si>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</si>
  <si>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</si>
  <si>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</si>
  <si>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</si>
  <si>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</si>
  <si>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</si>
  <si>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</si>
  <si>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</si>
  <si>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</si>
  <si>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</si>
  <si>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</si>
  <si>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</si>
  <si>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</si>
  <si>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</si>
  <si>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</si>
  <si>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</si>
  <si>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</si>
  <si>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</si>
  <si>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</si>
  <si>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</si>
  <si>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</si>
  <si>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</si>
  <si>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</si>
  <si>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</si>
  <si>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</si>
  <si>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</si>
  <si>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</si>
  <si>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</si>
  <si>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</si>
  <si>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</si>
  <si>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</si>
  <si>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</si>
  <si>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</si>
  <si>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</si>
  <si>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</si>
  <si>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</si>
  <si>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</si>
  <si>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</si>
  <si>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</si>
  <si>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</si>
  <si>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</si>
  <si>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</si>
  <si>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</si>
  <si>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</si>
  <si>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</si>
  <si>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</si>
  <si>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</si>
  <si>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</si>
  <si>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</si>
  <si>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</si>
  <si>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</si>
  <si>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</si>
  <si>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</si>
  <si>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</si>
  <si>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</si>
  <si>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</si>
  <si>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</si>
  <si>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</si>
  <si>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</si>
  <si>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</si>
  <si>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</si>
  <si>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</si>
  <si>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</si>
  <si>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</si>
  <si>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</si>
  <si>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</si>
  <si>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</si>
  <si>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</si>
  <si>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</si>
  <si>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</si>
  <si>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</si>
  <si>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</si>
  <si>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</si>
  <si>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</si>
  <si>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</si>
  <si>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</si>
  <si>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</si>
  <si>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</si>
  <si>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</si>
  <si>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</si>
  <si>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</si>
  <si>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</si>
  <si>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</si>
  <si>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</si>
  <si>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</si>
  <si>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</si>
  <si>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</si>
  <si>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</si>
  <si>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</si>
  <si>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</si>
  <si>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</si>
  <si>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</si>
  <si>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</si>
  <si>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</si>
  <si>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</si>
  <si>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</si>
  <si>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</si>
  <si>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</si>
  <si>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</si>
  <si>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</si>
  <si>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</si>
  <si>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</si>
  <si>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</si>
  <si>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</si>
  <si>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</si>
  <si>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</si>
  <si>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</si>
  <si>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</si>
  <si>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</si>
  <si>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</si>
  <si>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</si>
  <si>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</si>
  <si>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</si>
  <si>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</si>
  <si>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</si>
  <si>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</si>
  <si>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</si>
  <si>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</si>
  <si>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</si>
  <si>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</si>
  <si>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</si>
  <si>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</si>
  <si>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</si>
  <si>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</si>
  <si>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</si>
  <si>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</si>
  <si>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</si>
  <si>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</si>
  <si>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</si>
  <si>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</si>
  <si>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</si>
  <si>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</si>
  <si>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</si>
  <si>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</si>
  <si>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</si>
  <si>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</si>
  <si>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</si>
  <si>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</si>
  <si>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</si>
  <si>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</si>
  <si>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</si>
  <si>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</si>
  <si>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</si>
  <si>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</si>
  <si>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</si>
  <si>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</si>
  <si>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</si>
  <si>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</si>
  <si>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</si>
  <si>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</si>
  <si>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</si>
  <si>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</si>
  <si>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</si>
  <si>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</si>
  <si>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</si>
  <si>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</si>
  <si>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</si>
  <si>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</si>
  <si>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</si>
  <si>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</si>
  <si>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</si>
  <si>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</si>
  <si>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</si>
  <si>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</si>
  <si>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</si>
  <si>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</si>
  <si>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</si>
  <si>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</si>
  <si>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</si>
  <si>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</si>
  <si>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</si>
  <si>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</si>
  <si>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</si>
  <si>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</si>
  <si>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</si>
  <si>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</si>
  <si>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</si>
  <si>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</si>
  <si>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</si>
  <si>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</si>
  <si>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</si>
  <si>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</si>
  <si>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</si>
  <si>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</si>
  <si>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</si>
  <si>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</si>
  <si>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</si>
  <si>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</si>
  <si>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</si>
  <si>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</si>
  <si>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</si>
  <si>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</si>
  <si>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</si>
  <si>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</si>
  <si>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</si>
  <si>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</si>
  <si>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</si>
  <si>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</si>
  <si>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</si>
  <si>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</si>
  <si>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</si>
  <si>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</si>
  <si>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</si>
  <si>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</si>
  <si>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</si>
  <si>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</si>
  <si>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</si>
  <si>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</si>
  <si>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</si>
  <si>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</si>
  <si>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</si>
  <si>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</si>
  <si>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</si>
  <si>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</si>
  <si>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</si>
  <si>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</si>
  <si>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</si>
  <si>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</si>
  <si>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</si>
  <si>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</si>
  <si>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</si>
  <si>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</si>
  <si>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</si>
  <si>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</si>
  <si>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</si>
  <si>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</si>
  <si>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</si>
  <si>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</si>
  <si>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</si>
  <si>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</si>
  <si>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</si>
  <si>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</si>
  <si>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</si>
  <si>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</si>
  <si>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</si>
  <si>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</si>
  <si>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</si>
  <si>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</si>
  <si>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</si>
  <si>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</si>
  <si>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</si>
  <si>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</si>
  <si>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</si>
  <si>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</si>
  <si>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</si>
  <si>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</si>
  <si>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</si>
  <si>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</si>
  <si>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</si>
  <si>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</si>
  <si>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</si>
  <si>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</si>
  <si>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</si>
  <si>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</si>
  <si>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</si>
  <si>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</si>
  <si>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</si>
  <si>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</si>
  <si>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</si>
  <si>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</si>
  <si>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</si>
  <si>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</si>
  <si>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</si>
  <si>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</si>
  <si>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</si>
  <si>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</si>
  <si>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</si>
  <si>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</si>
  <si>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</si>
  <si>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</si>
  <si>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</si>
  <si>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</si>
  <si>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</si>
  <si>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</si>
  <si>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</si>
  <si>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</si>
  <si>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</si>
  <si>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</si>
  <si>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</si>
  <si>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</si>
  <si>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</si>
  <si>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</si>
  <si>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</si>
  <si>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</si>
  <si>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</si>
  <si>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</si>
  <si>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</si>
  <si>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</si>
  <si>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</si>
  <si>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</si>
  <si>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</si>
  <si>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</si>
  <si>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</si>
  <si>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</si>
  <si>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</si>
  <si>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</si>
  <si>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</si>
  <si>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</si>
  <si>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</si>
  <si>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</si>
  <si>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</si>
  <si>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</si>
  <si>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</si>
  <si>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</si>
  <si>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</si>
  <si>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</si>
  <si>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</si>
  <si>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</si>
  <si>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</si>
  <si>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</si>
  <si>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</si>
  <si>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</si>
  <si>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</si>
  <si>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</si>
  <si>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</si>
  <si>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</si>
  <si>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</si>
  <si>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</si>
  <si>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</si>
  <si>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</si>
  <si>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</si>
  <si>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</si>
  <si>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</si>
  <si>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</si>
  <si>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</si>
  <si>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</si>
  <si>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</si>
  <si>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</si>
  <si>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</si>
  <si>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</si>
  <si>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</si>
  <si>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</si>
  <si>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</si>
  <si>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</si>
  <si>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</si>
  <si>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</si>
  <si>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</si>
  <si>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</si>
  <si>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</si>
  <si>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</si>
  <si>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</si>
  <si>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</si>
  <si>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</si>
  <si>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</si>
  <si>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</si>
  <si>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</si>
  <si>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</si>
  <si>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</si>
  <si>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</si>
  <si>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</si>
  <si>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</si>
  <si>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</si>
  <si>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</si>
  <si>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</si>
  <si>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</si>
  <si>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</si>
  <si>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</si>
  <si>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</si>
  <si>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</si>
  <si>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</si>
  <si>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</si>
  <si>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</si>
  <si>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</si>
  <si>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</si>
  <si>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</si>
  <si>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</si>
  <si>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</si>
  <si>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</si>
  <si>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</si>
  <si>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</si>
  <si>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</si>
  <si>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</si>
  <si>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</si>
  <si>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</si>
  <si>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</si>
  <si>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</si>
  <si>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</si>
  <si>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</si>
  <si>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</si>
  <si>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</si>
  <si>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</si>
  <si>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</si>
  <si>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</si>
  <si>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</si>
  <si>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</si>
  <si>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</si>
  <si>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</si>
  <si>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</si>
  <si>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</si>
  <si>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</si>
  <si>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</si>
  <si>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</si>
  <si>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</si>
  <si>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</si>
  <si>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</si>
  <si>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</si>
  <si>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</si>
  <si>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</si>
  <si>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</si>
  <si>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</si>
  <si>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</si>
  <si>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</si>
  <si>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</si>
  <si>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</si>
  <si>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</si>
  <si>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</si>
  <si>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</si>
  <si>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</si>
  <si>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</si>
  <si>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</si>
  <si>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</si>
  <si>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</si>
  <si>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</si>
  <si>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</si>
  <si>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</si>
  <si>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</si>
  <si>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</si>
  <si>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</si>
  <si>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</si>
  <si>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</si>
  <si>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</si>
  <si>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</si>
  <si>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</si>
  <si>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</si>
  <si>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</si>
  <si>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</si>
  <si>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</si>
  <si>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</si>
  <si>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</si>
  <si>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</si>
  <si>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</si>
  <si>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</si>
  <si>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</si>
  <si>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</si>
  <si>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</si>
  <si>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</si>
  <si>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</si>
  <si>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</si>
  <si>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</si>
  <si>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</si>
  <si>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</si>
  <si>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</si>
  <si>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</si>
  <si>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</si>
  <si>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</si>
  <si>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</si>
  <si>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</si>
  <si>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</si>
  <si>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</si>
  <si>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</si>
  <si>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</si>
  <si>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</si>
  <si>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</si>
  <si>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</si>
  <si>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</si>
  <si>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</si>
  <si>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</si>
  <si>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</si>
  <si>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</si>
  <si>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</si>
  <si>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</si>
  <si>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</si>
  <si>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</si>
  <si>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</si>
  <si>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</si>
  <si>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</si>
  <si>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</si>
  <si>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</si>
  <si>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</si>
  <si>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</si>
  <si>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</si>
  <si>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</si>
  <si>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</si>
  <si>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</si>
  <si>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</si>
  <si>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</si>
  <si>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</si>
  <si>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</si>
  <si>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</si>
  <si>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</si>
  <si>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</si>
  <si>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</si>
  <si>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</si>
  <si>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</si>
  <si>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</si>
  <si>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</si>
  <si>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</si>
  <si>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</si>
  <si>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</si>
  <si>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</si>
  <si>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</si>
  <si>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</si>
  <si>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</si>
  <si>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</si>
  <si>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</si>
  <si>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</si>
  <si>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</si>
  <si>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</si>
  <si>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</si>
  <si>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</si>
  <si>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</si>
  <si>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</si>
  <si>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</si>
  <si>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</si>
  <si>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</si>
  <si>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</si>
  <si>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</si>
  <si>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</si>
  <si>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</si>
  <si>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</si>
  <si>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</si>
  <si>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</si>
  <si>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</si>
  <si>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</si>
  <si>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</si>
  <si>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</si>
  <si>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</si>
  <si>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</si>
  <si>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</si>
  <si>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</si>
  <si>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</si>
  <si>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</si>
  <si>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</si>
  <si>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</si>
  <si>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</si>
  <si>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</si>
  <si>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</si>
  <si>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</si>
  <si>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</si>
  <si>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</si>
  <si>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</si>
  <si>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</si>
  <si>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</si>
  <si>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</si>
  <si>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</si>
  <si>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</si>
  <si>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</si>
  <si>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</si>
  <si>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</si>
  <si>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</si>
  <si>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</si>
  <si>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</si>
  <si>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</si>
  <si>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</si>
  <si>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</si>
  <si>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</si>
  <si>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</si>
  <si>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</si>
  <si>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</si>
  <si>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</si>
  <si>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</si>
  <si>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</si>
  <si>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</si>
  <si>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</si>
  <si>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</si>
  <si>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</si>
  <si>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</si>
  <si>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</si>
  <si>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</si>
  <si>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</si>
  <si>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</si>
  <si>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</si>
  <si>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</si>
  <si>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</si>
  <si>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</si>
  <si>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</si>
  <si>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</si>
  <si>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</si>
  <si>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</si>
  <si>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</si>
  <si>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</si>
  <si>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</si>
  <si>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</si>
  <si>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</si>
  <si>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</si>
  <si>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</si>
  <si>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</si>
  <si>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</si>
  <si>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</si>
  <si>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</si>
  <si>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</si>
  <si>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</si>
  <si>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</si>
  <si>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</si>
  <si>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</si>
  <si>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</si>
  <si>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</si>
  <si>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</si>
  <si>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</si>
  <si>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</si>
  <si>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</si>
  <si>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</si>
  <si>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</si>
  <si>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</si>
  <si>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</si>
  <si>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</si>
  <si>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</si>
  <si>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</si>
  <si>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</si>
  <si>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</si>
  <si>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</si>
  <si>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</si>
  <si>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</si>
  <si>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</si>
  <si>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</si>
  <si>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</si>
  <si>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</si>
  <si>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</si>
  <si>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</si>
  <si>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</si>
  <si>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</si>
  <si>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</si>
  <si>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</si>
  <si>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</si>
  <si>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</si>
  <si>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</si>
  <si>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</si>
  <si>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</si>
  <si>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</si>
  <si>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</si>
  <si>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</si>
  <si>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</si>
  <si>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</si>
  <si>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</si>
  <si>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</si>
  <si>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</si>
  <si>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</si>
  <si>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</si>
  <si>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</si>
  <si>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</si>
  <si>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</si>
  <si>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</si>
  <si>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</si>
  <si>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</si>
  <si>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</si>
  <si>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</si>
  <si>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</si>
  <si>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</si>
  <si>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</si>
  <si>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</si>
  <si>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</si>
  <si>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</si>
  <si>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</si>
  <si>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</si>
  <si>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</si>
  <si>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</si>
  <si>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</si>
  <si>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</si>
  <si>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</si>
  <si>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</si>
  <si>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</si>
  <si>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</si>
  <si>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</si>
  <si>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</si>
  <si>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</si>
  <si>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</si>
  <si>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</si>
  <si>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</si>
  <si>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</si>
  <si>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</si>
  <si>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</si>
  <si>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</si>
  <si>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</si>
  <si>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</si>
  <si>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</si>
  <si>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</si>
  <si>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</si>
  <si>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</si>
  <si>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</si>
  <si>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</si>
  <si>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</si>
  <si>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</si>
  <si>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</si>
  <si>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</si>
  <si>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</si>
  <si>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</si>
  <si>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</si>
  <si>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</si>
  <si>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</si>
  <si>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</si>
  <si>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</si>
  <si>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</si>
  <si>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</si>
  <si>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</si>
  <si>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</si>
  <si>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</si>
  <si>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</si>
  <si>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</si>
  <si>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</si>
  <si>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</si>
  <si>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</si>
  <si>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</si>
  <si>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</si>
  <si>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</si>
  <si>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</si>
  <si>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</si>
  <si>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</si>
  <si>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</si>
  <si>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</si>
  <si>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</si>
  <si>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</si>
  <si>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</si>
  <si>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</si>
  <si>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</si>
  <si>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</si>
  <si>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</si>
  <si>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</si>
  <si>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</si>
  <si>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</si>
  <si>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</si>
  <si>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</si>
  <si>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</si>
  <si>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</si>
  <si>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</si>
  <si>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</si>
  <si>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</si>
  <si>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</si>
  <si>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</si>
  <si>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</si>
  <si>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</si>
  <si>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</si>
  <si>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</si>
  <si>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</si>
  <si>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</si>
  <si>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</si>
  <si>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</si>
  <si>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</si>
  <si>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</si>
  <si>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</si>
  <si>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</si>
  <si>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</si>
  <si>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</si>
  <si>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</si>
  <si>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</si>
  <si>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</si>
  <si>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</si>
  <si>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</si>
  <si>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</si>
  <si>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</si>
  <si>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</si>
  <si>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</si>
  <si>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</si>
  <si>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</si>
  <si>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</si>
  <si>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</si>
  <si>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</si>
  <si>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</si>
  <si>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</si>
  <si>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</si>
  <si>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</si>
  <si>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</si>
  <si>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</si>
  <si>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</si>
  <si>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</si>
  <si>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</si>
  <si>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</si>
  <si>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</si>
  <si>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</si>
  <si>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</si>
  <si>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</si>
  <si>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</si>
  <si>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</si>
  <si>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</si>
  <si>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</si>
  <si>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</si>
  <si>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</si>
  <si>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</si>
  <si>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</si>
  <si>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</si>
  <si>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</si>
  <si>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</si>
  <si>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</si>
  <si>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</si>
  <si>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</si>
  <si>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</si>
  <si>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</si>
  <si>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</si>
  <si>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</si>
  <si>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</si>
  <si>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</si>
  <si>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</si>
  <si>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</si>
  <si>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</si>
  <si>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</si>
  <si>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</si>
  <si>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</si>
  <si>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</si>
  <si>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</si>
  <si>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</si>
  <si>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</si>
  <si>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</si>
  <si>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</si>
  <si>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</si>
  <si>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</si>
  <si>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</si>
  <si>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</si>
  <si>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</si>
  <si>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</si>
  <si>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</si>
  <si>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</si>
  <si>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</si>
  <si>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</si>
  <si>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</si>
  <si>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</si>
  <si>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</si>
  <si>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</si>
  <si>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</si>
  <si>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</si>
  <si>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</si>
  <si>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</si>
  <si>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</si>
  <si>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</si>
  <si>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</si>
  <si>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</si>
  <si>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</si>
  <si>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</si>
  <si>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</si>
  <si>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</si>
  <si>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</si>
  <si>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</si>
  <si>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</si>
  <si>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</si>
  <si>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</si>
  <si>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</si>
  <si>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</si>
  <si>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</si>
  <si>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</si>
  <si>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</si>
  <si>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</si>
  <si>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</si>
  <si>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</si>
  <si>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</si>
  <si>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</si>
  <si>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</si>
  <si>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</si>
  <si>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</si>
  <si>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</si>
  <si>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</si>
  <si>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</si>
  <si>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</si>
  <si>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</si>
  <si>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</si>
  <si>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</si>
  <si>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</si>
  <si>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</si>
  <si>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</si>
  <si>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</si>
  <si>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</si>
  <si>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</si>
  <si>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</si>
  <si>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</si>
  <si>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</si>
  <si>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</si>
  <si>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</si>
  <si>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</si>
  <si>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</si>
  <si>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</si>
  <si>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</si>
  <si>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</si>
  <si>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</si>
  <si>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</si>
  <si>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</si>
  <si>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</si>
  <si>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</si>
  <si>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</si>
  <si>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</si>
  <si>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</si>
  <si>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</si>
  <si>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</si>
  <si>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</si>
  <si>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</si>
  <si>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</si>
  <si>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</si>
  <si>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</si>
  <si>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</si>
  <si>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</si>
  <si>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</si>
  <si>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</si>
  <si>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</si>
  <si>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</si>
  <si>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</si>
  <si>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</si>
  <si>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</si>
  <si>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</si>
  <si>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</si>
  <si>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</si>
  <si>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</si>
  <si>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</si>
  <si>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</si>
  <si>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</si>
  <si>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</si>
  <si>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</si>
  <si>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</si>
  <si>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</si>
  <si>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</si>
  <si>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</si>
  <si>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</si>
  <si>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</si>
  <si>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</si>
  <si>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</si>
  <si>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</si>
  <si>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</si>
  <si>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</si>
  <si>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</si>
  <si>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</si>
  <si>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</si>
  <si>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</si>
  <si>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</si>
  <si>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</si>
  <si>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</si>
  <si>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</si>
  <si>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</si>
  <si>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</si>
  <si>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</si>
  <si>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</si>
  <si>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</si>
  <si>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</si>
  <si>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</si>
  <si>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</si>
  <si>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</si>
  <si>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</si>
  <si>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</si>
  <si>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</si>
  <si>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</si>
  <si>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</si>
  <si>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</si>
  <si>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</si>
  <si>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</si>
  <si>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</si>
  <si>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</si>
  <si>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</si>
  <si>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</si>
  <si>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</si>
  <si>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</si>
  <si>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</si>
  <si>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</si>
  <si>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</si>
  <si>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</si>
  <si>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</si>
  <si>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</si>
  <si>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</si>
  <si>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</si>
  <si>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</si>
  <si>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</si>
  <si>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</si>
  <si>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</si>
  <si>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</si>
  <si>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</si>
  <si>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</si>
  <si>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</si>
  <si>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</si>
  <si>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</si>
  <si>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</si>
  <si>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</si>
  <si>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</si>
  <si>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</si>
  <si>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</si>
  <si>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</si>
  <si>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</si>
  <si>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</si>
  <si>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</si>
  <si>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</si>
  <si>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</si>
  <si>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</si>
  <si>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</si>
  <si>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</si>
  <si>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</si>
  <si>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</si>
  <si>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</si>
  <si>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</si>
  <si>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</si>
  <si>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</si>
  <si>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</si>
  <si>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</si>
  <si>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</si>
  <si>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</si>
  <si>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</si>
  <si>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</si>
  <si>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</si>
  <si>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</si>
  <si>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</si>
  <si>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</si>
  <si>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</si>
  <si>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</si>
  <si>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</si>
  <si>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</si>
  <si>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</si>
  <si>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</si>
  <si>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</si>
  <si>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</si>
  <si>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</si>
  <si>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</si>
  <si>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</si>
  <si>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</si>
  <si>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</si>
  <si>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</si>
  <si>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</si>
  <si>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</si>
  <si>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</si>
  <si>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</si>
  <si>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</si>
  <si>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</si>
  <si>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</si>
  <si>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</si>
  <si>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</si>
  <si>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</si>
  <si>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</si>
  <si>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</si>
  <si>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</si>
  <si>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</si>
  <si>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</si>
  <si>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</si>
  <si>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</si>
  <si>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</si>
  <si>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</si>
  <si>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</si>
  <si>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</si>
  <si>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</si>
  <si>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</si>
  <si>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</si>
  <si>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</si>
  <si>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</si>
  <si>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</si>
  <si>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</si>
  <si>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</si>
  <si>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</si>
  <si>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</si>
  <si>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</si>
  <si>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</si>
  <si>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</si>
  <si>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</si>
  <si>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</si>
  <si>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</si>
  <si>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</si>
  <si>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</si>
  <si>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</si>
  <si>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</si>
  <si>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</si>
  <si>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</si>
  <si>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</si>
  <si>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</si>
  <si>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</si>
  <si>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</si>
  <si>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</si>
  <si>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</si>
  <si>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</si>
  <si>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</si>
  <si>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</si>
  <si>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</si>
  <si>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</si>
  <si>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</si>
  <si>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</si>
  <si>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</si>
  <si>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</si>
  <si>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</si>
  <si>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</si>
  <si>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</si>
  <si>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</si>
  <si>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</si>
  <si>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</si>
  <si>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</si>
  <si>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</si>
  <si>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</si>
  <si>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</si>
  <si>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</si>
  <si>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</si>
  <si>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</si>
  <si>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</si>
  <si>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</si>
  <si>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</si>
  <si>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</si>
  <si>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</si>
  <si>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</si>
  <si>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</si>
  <si>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</si>
  <si>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</si>
  <si>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</si>
  <si>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</si>
  <si>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</si>
  <si>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</si>
  <si>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</si>
  <si>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</si>
  <si>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</si>
  <si>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</si>
  <si>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</si>
  <si>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</si>
  <si>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</si>
  <si>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</si>
  <si>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</si>
  <si>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</si>
  <si>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</si>
  <si>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</si>
  <si>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</si>
  <si>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</si>
  <si>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</si>
  <si>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</si>
  <si>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</si>
  <si>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</si>
  <si>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</si>
  <si>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</si>
  <si>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</si>
  <si>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</si>
  <si>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</si>
  <si>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</si>
  <si>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</si>
  <si>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</si>
  <si>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</si>
  <si>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</si>
  <si>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</si>
  <si>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</si>
  <si>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</si>
  <si>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</si>
  <si>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</si>
  <si>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</si>
  <si>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</si>
  <si>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</si>
  <si>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</si>
  <si>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</si>
  <si>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</si>
  <si>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</si>
  <si>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</si>
  <si>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</si>
  <si>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</si>
  <si>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</si>
  <si>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</si>
  <si>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</si>
  <si>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</si>
  <si>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</si>
  <si>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</si>
  <si>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</si>
  <si>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</si>
  <si>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</si>
  <si>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</si>
  <si>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</si>
  <si>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</si>
  <si>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</si>
  <si>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</si>
  <si>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</si>
  <si>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</si>
  <si>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</si>
  <si>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</si>
  <si>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</si>
  <si>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</si>
  <si>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</si>
  <si>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</si>
  <si>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</si>
  <si>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</si>
  <si>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</si>
  <si>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</si>
  <si>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</si>
  <si>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</si>
  <si>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</si>
  <si>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</si>
  <si>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</si>
  <si>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</si>
  <si>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</si>
  <si>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</si>
  <si>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</si>
  <si>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</si>
  <si>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</si>
  <si>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</si>
  <si>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</si>
  <si>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</si>
  <si>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</si>
  <si>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</si>
  <si>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</si>
  <si>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</si>
  <si>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</si>
  <si>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</si>
  <si>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</si>
  <si>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</si>
  <si>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</si>
  <si>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</si>
  <si>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</si>
  <si>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</si>
  <si>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</si>
  <si>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</si>
  <si>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</si>
  <si>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</si>
  <si>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</si>
  <si>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</si>
  <si>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</si>
  <si>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</si>
  <si>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</si>
  <si>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</si>
  <si>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</si>
  <si>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</si>
  <si>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</si>
  <si>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</si>
  <si>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</si>
  <si>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</si>
  <si>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</si>
  <si>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</si>
  <si>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</si>
  <si>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</si>
  <si>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</si>
  <si>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</si>
  <si>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</si>
  <si>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</si>
  <si>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</si>
  <si>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</si>
  <si>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</si>
  <si>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</si>
  <si>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</si>
  <si>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</si>
  <si>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</si>
  <si>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</si>
  <si>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</si>
  <si>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</si>
  <si>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</si>
  <si>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</si>
  <si>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</si>
  <si>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</si>
  <si>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</si>
  <si>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</si>
  <si>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</si>
  <si>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</si>
  <si>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</si>
  <si>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</si>
  <si>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</si>
  <si>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</si>
  <si>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</si>
  <si>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</si>
  <si>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</si>
  <si>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</si>
  <si>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</si>
  <si>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</si>
  <si>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</si>
  <si>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</si>
  <si>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</si>
  <si>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</si>
  <si>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</si>
  <si>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</si>
  <si>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</si>
  <si>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</si>
  <si>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</si>
  <si>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</si>
  <si>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</si>
  <si>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</si>
  <si>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</si>
  <si>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</si>
  <si>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</si>
  <si>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</si>
  <si>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</si>
  <si>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</si>
  <si>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</si>
  <si>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</si>
  <si>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</si>
  <si>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</si>
  <si>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</si>
  <si>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</si>
  <si>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</si>
  <si>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</si>
  <si>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</si>
  <si>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</si>
  <si>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</si>
  <si>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</si>
  <si>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</si>
  <si>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</si>
  <si>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</si>
  <si>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</si>
  <si>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</si>
  <si>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</si>
  <si>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</si>
  <si>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</si>
  <si>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</si>
  <si>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</si>
  <si>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</si>
  <si>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</si>
  <si>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</si>
  <si>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</si>
  <si>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</si>
  <si>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</si>
  <si>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</si>
  <si>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</si>
  <si>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</si>
  <si>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</si>
  <si>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</si>
  <si>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</si>
  <si>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</si>
  <si>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</si>
  <si>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</si>
  <si>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</si>
  <si>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</si>
  <si>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</si>
  <si>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</si>
  <si>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</si>
  <si>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</si>
  <si>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</si>
  <si>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</si>
  <si>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</si>
  <si>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</si>
  <si>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</si>
  <si>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</si>
  <si>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</si>
  <si>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</si>
  <si>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</si>
  <si>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</si>
  <si>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</si>
  <si>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</si>
  <si>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</si>
  <si>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</si>
  <si>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</si>
  <si>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</si>
  <si>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</si>
  <si>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</si>
  <si>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</si>
  <si>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</si>
  <si>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</si>
  <si>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</si>
  <si>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</si>
  <si>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</si>
  <si>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</si>
  <si>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</si>
  <si>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</si>
  <si>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</si>
  <si>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</si>
  <si>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</si>
  <si>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</si>
  <si>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</si>
  <si>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</si>
  <si>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</si>
  <si>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</si>
  <si>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</si>
  <si>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</si>
  <si>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</si>
  <si>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</si>
  <si>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</si>
  <si>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</si>
  <si>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</si>
  <si>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</si>
  <si>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</si>
  <si>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</si>
  <si>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</si>
  <si>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</si>
  <si>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</si>
  <si>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</si>
  <si>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</si>
  <si>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</si>
  <si>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</si>
  <si>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</si>
  <si>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</si>
  <si>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</si>
  <si>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</si>
  <si>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</si>
  <si>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</si>
  <si>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</si>
  <si>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</si>
  <si>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</si>
  <si>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</si>
  <si>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</si>
  <si>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</si>
  <si>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</si>
  <si>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</si>
  <si>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</si>
  <si>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</si>
  <si>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</si>
  <si>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</si>
  <si>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</si>
  <si>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</si>
  <si>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</si>
  <si>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</si>
  <si>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</si>
  <si>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</si>
  <si>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</si>
  <si>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</si>
  <si>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</si>
  <si>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</si>
  <si>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</si>
  <si>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</si>
  <si>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</si>
  <si>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</si>
  <si>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</si>
  <si>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</si>
  <si>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</si>
  <si>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</si>
  <si>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</si>
  <si>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</si>
  <si>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</si>
  <si>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</si>
  <si>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</si>
  <si>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</si>
  <si>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</si>
  <si>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</si>
  <si>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</si>
  <si>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</si>
  <si>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</si>
  <si>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</si>
  <si>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</si>
  <si>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</si>
  <si>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</si>
  <si>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</si>
  <si>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</si>
  <si>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</si>
  <si>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</si>
  <si>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</si>
  <si>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</si>
  <si>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</si>
  <si>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</si>
  <si>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</si>
  <si>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</si>
  <si>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</si>
  <si>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</si>
  <si>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</si>
  <si>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</si>
  <si>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</si>
  <si>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</si>
  <si>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</si>
  <si>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</si>
  <si>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</si>
  <si>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</si>
  <si>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</si>
  <si>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</si>
  <si>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</si>
  <si>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</si>
  <si>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</si>
  <si>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</si>
  <si>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</si>
  <si>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</si>
  <si>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</si>
  <si>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</si>
  <si>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</si>
  <si>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</si>
  <si>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</si>
  <si>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</si>
  <si>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</si>
  <si>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</si>
  <si>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</si>
  <si>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</si>
  <si>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</si>
  <si>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</si>
  <si>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</si>
  <si>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</si>
  <si>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</si>
  <si>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</si>
  <si>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</si>
  <si>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</si>
  <si>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</si>
  <si>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</si>
  <si>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</si>
  <si>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</si>
  <si>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</si>
  <si>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</si>
  <si>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</si>
  <si>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</si>
  <si>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</si>
  <si>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</si>
  <si>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</si>
  <si>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</si>
  <si>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</si>
  <si>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</si>
  <si>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</si>
  <si>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</si>
  <si>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</si>
  <si>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</si>
  <si>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</si>
  <si>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</si>
  <si>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</si>
  <si>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</si>
  <si>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</si>
  <si>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</si>
  <si>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</si>
  <si>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</si>
  <si>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</si>
  <si>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</si>
  <si>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</si>
  <si>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</si>
  <si>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</si>
  <si>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</si>
  <si>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</si>
  <si>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</si>
  <si>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</si>
  <si>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</si>
  <si>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</si>
  <si>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</si>
  <si>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</si>
  <si>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</si>
  <si>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</si>
  <si>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</si>
  <si>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</si>
  <si>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</si>
  <si>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</si>
  <si>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</si>
  <si>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</si>
  <si>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</si>
  <si>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</si>
  <si>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</si>
  <si>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</si>
  <si>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</si>
  <si>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</si>
  <si>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</si>
  <si>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</si>
  <si>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</si>
  <si>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</si>
  <si>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</si>
  <si>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</si>
  <si>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</si>
  <si>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</si>
  <si>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</si>
  <si>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</si>
  <si>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</si>
  <si>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</si>
  <si>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</si>
  <si>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</si>
  <si>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</si>
  <si>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</si>
  <si>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</si>
  <si>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</si>
  <si>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</si>
  <si>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</si>
  <si>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</si>
  <si>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</si>
  <si>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</si>
  <si>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</si>
  <si>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</si>
  <si>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</si>
  <si>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</si>
  <si>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</si>
  <si>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</si>
  <si>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</si>
  <si>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</si>
  <si>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</si>
  <si>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</si>
  <si>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</si>
  <si>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</si>
  <si>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</si>
  <si>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</si>
  <si>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</si>
  <si>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</si>
  <si>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</si>
  <si>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</si>
  <si>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</si>
  <si>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</si>
  <si>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</si>
  <si>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</si>
  <si>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</si>
  <si>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</si>
  <si>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</si>
  <si>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</si>
  <si>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</si>
  <si>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</si>
  <si>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</si>
  <si>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</si>
  <si>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</si>
  <si>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</si>
  <si>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</si>
  <si>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</si>
  <si>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</si>
  <si>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</si>
  <si>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</si>
  <si>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</si>
  <si>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</si>
  <si>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</si>
  <si>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</si>
  <si>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</si>
  <si>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</si>
  <si>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</si>
  <si>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</si>
  <si>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</si>
  <si>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</si>
  <si>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</si>
  <si>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</si>
  <si>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</si>
  <si>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</si>
  <si>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</si>
  <si>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</si>
  <si>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</si>
  <si>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</si>
  <si>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</si>
  <si>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</si>
  <si>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</si>
  <si>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</si>
  <si>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</si>
  <si>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</si>
  <si>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</si>
  <si>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</si>
  <si>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</si>
  <si>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</si>
  <si>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</si>
  <si>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</si>
  <si>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</si>
  <si>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</si>
  <si>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</si>
  <si>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</si>
  <si>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</si>
  <si>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</si>
  <si>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</si>
  <si>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</si>
  <si>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</si>
  <si>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</si>
  <si>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</si>
  <si>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</si>
  <si>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</si>
  <si>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</si>
  <si>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</si>
  <si>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</si>
  <si>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</si>
  <si>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</si>
  <si>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</si>
  <si>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</si>
  <si>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</si>
  <si>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</si>
  <si>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</si>
  <si>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</si>
  <si>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</si>
  <si>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</si>
  <si>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</si>
  <si>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</si>
  <si>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</si>
  <si>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</si>
  <si>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</si>
  <si>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</si>
  <si>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</si>
  <si>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</si>
  <si>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</si>
  <si>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</si>
  <si>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</si>
  <si>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</si>
  <si>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</si>
  <si>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</si>
  <si>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</si>
  <si>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</si>
  <si>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</si>
  <si>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</si>
  <si>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</si>
  <si>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</si>
  <si>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</si>
  <si>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</si>
  <si>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</si>
  <si>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</si>
  <si>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</si>
  <si>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</si>
  <si>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</si>
  <si>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</si>
  <si>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</si>
  <si>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</si>
  <si>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</si>
  <si>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</si>
  <si>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</si>
  <si>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</si>
  <si>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</si>
  <si>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</si>
  <si>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</si>
  <si>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</si>
  <si>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</si>
  <si>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</si>
  <si>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</si>
  <si>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</si>
  <si>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</si>
  <si>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</si>
  <si>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</si>
  <si>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</si>
  <si>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</si>
  <si>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</si>
  <si>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</si>
  <si>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</si>
  <si>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</si>
  <si>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</si>
  <si>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</si>
  <si>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</si>
  <si>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</si>
  <si>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</si>
  <si>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</si>
  <si>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</si>
  <si>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</si>
  <si>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</si>
  <si>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</si>
  <si>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</si>
  <si>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</si>
  <si>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</si>
  <si>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</si>
  <si>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</si>
  <si>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</si>
  <si>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</si>
  <si>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</si>
  <si>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</si>
  <si>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</si>
  <si>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</si>
  <si>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</si>
  <si>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</si>
  <si>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</si>
  <si>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</si>
  <si>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</si>
  <si>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</si>
  <si>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</si>
  <si>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</si>
  <si>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</si>
  <si>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</si>
  <si>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</si>
  <si>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</si>
  <si>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</si>
  <si>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</si>
  <si>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</si>
  <si>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</si>
  <si>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</si>
  <si>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</si>
  <si>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</si>
  <si>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</si>
  <si>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</si>
  <si>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</si>
  <si>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</si>
  <si>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</si>
  <si>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</si>
  <si>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</si>
  <si>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</si>
  <si>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</si>
  <si>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</si>
  <si>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</si>
  <si>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</si>
  <si>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</si>
  <si>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</si>
  <si>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</si>
  <si>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</si>
  <si>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</si>
  <si>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</si>
  <si>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</si>
  <si>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</si>
  <si>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</si>
  <si>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</si>
  <si>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</si>
  <si>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</si>
  <si>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</si>
  <si>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</si>
  <si>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</si>
  <si>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</si>
  <si>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</si>
  <si>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</si>
  <si>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</si>
  <si>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</si>
  <si>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</si>
  <si>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</si>
  <si>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</si>
  <si>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</si>
  <si>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</si>
  <si>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</si>
  <si>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</si>
  <si>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</si>
  <si>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</si>
  <si>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</si>
  <si>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</si>
  <si>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</si>
  <si>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</si>
  <si>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</si>
  <si>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</si>
  <si>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</si>
  <si>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</si>
  <si>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</si>
  <si>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</si>
  <si>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</si>
  <si>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</si>
  <si>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</si>
  <si>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</si>
  <si>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</si>
  <si>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</si>
  <si>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</si>
  <si>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</si>
  <si>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</si>
  <si>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</si>
  <si>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</si>
  <si>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</si>
  <si>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</si>
  <si>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</si>
  <si>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</si>
  <si>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</si>
  <si>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</si>
  <si>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</si>
  <si>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</si>
  <si>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</si>
  <si>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</si>
  <si>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</si>
  <si>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</si>
  <si>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</si>
  <si>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</si>
  <si>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</si>
  <si>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</si>
  <si>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</si>
  <si>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</si>
  <si>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</si>
  <si>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</si>
  <si>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</si>
  <si>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</si>
  <si>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</si>
  <si>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</si>
  <si>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</si>
  <si>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</si>
  <si>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</si>
  <si>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</si>
  <si>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</si>
  <si>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</si>
  <si>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</si>
  <si>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</si>
  <si>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</si>
  <si>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</si>
  <si>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</si>
  <si>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</si>
  <si>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</si>
  <si>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</si>
  <si>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</si>
  <si>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</si>
  <si>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</si>
  <si>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</si>
  <si>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</si>
  <si>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</si>
  <si>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</si>
  <si>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</si>
  <si>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</si>
  <si>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</si>
  <si>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</si>
  <si>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</si>
  <si>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</si>
  <si>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</si>
  <si>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</si>
  <si>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</si>
  <si>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</si>
  <si>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</si>
  <si>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</si>
  <si>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</si>
  <si>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</si>
  <si>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</si>
  <si>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</si>
  <si>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</si>
  <si>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</si>
  <si>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</si>
  <si>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</si>
  <si>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</si>
  <si>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</si>
  <si>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</si>
  <si>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</si>
  <si>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</si>
  <si>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</si>
  <si>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</si>
  <si>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</si>
  <si>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</si>
  <si>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</si>
  <si>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</si>
  <si>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</si>
  <si>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</si>
  <si>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</si>
  <si>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</si>
  <si>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</si>
  <si>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</si>
  <si>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</si>
  <si>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</si>
  <si>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</si>
  <si>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</si>
  <si>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</si>
  <si>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</si>
  <si>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</si>
  <si>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</si>
  <si>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</si>
  <si>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</si>
  <si>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</si>
  <si>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</si>
  <si>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</si>
  <si>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</si>
  <si>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</si>
  <si>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</si>
  <si>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</si>
  <si>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</si>
  <si>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</si>
  <si>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</si>
  <si>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</si>
  <si>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</si>
  <si>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</si>
  <si>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</si>
  <si>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</si>
  <si>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</si>
  <si>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</si>
  <si>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</si>
  <si>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</si>
  <si>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</si>
  <si>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</si>
  <si>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</si>
  <si>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</si>
  <si>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</si>
  <si>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</si>
  <si>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</si>
  <si>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</si>
  <si>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</si>
  <si>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</si>
  <si>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</si>
  <si>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</si>
  <si>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</si>
  <si>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</si>
  <si>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</si>
  <si>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</si>
  <si>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</si>
  <si>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</si>
  <si>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</si>
  <si>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</si>
  <si>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</si>
  <si>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</si>
  <si>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</si>
  <si>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</si>
  <si>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</si>
  <si>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</si>
  <si>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</si>
  <si>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</si>
  <si>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</si>
  <si>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</si>
  <si>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</si>
  <si>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</si>
  <si>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</si>
  <si>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</si>
  <si>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</si>
  <si>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</si>
  <si>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</si>
  <si>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</si>
  <si>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</si>
  <si>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</si>
  <si>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</si>
  <si>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</si>
  <si>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</si>
  <si>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</si>
  <si>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</si>
  <si>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</si>
  <si>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</si>
  <si>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</si>
  <si>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</si>
  <si>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</si>
  <si>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</si>
  <si>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</si>
  <si>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</si>
  <si>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</si>
  <si>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</si>
  <si>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</si>
  <si>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</si>
  <si>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</si>
  <si>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</si>
  <si>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</si>
  <si>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</si>
  <si>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</si>
  <si>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</si>
  <si>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</si>
  <si>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</si>
  <si>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</si>
  <si>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</si>
  <si>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</si>
  <si>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</si>
  <si>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</si>
  <si>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</si>
  <si>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</si>
  <si>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</si>
  <si>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</si>
  <si>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</si>
  <si>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</si>
  <si>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</si>
  <si>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</si>
  <si>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</si>
  <si>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</si>
  <si>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</si>
  <si>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</si>
  <si>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</si>
  <si>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</si>
  <si>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</si>
  <si>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</si>
  <si>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</si>
  <si>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</si>
  <si>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</si>
  <si>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</si>
  <si>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</si>
  <si>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</si>
  <si>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</si>
  <si>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</si>
  <si>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</si>
  <si>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</si>
  <si>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</si>
  <si>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</si>
  <si>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</si>
  <si>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</si>
  <si>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</si>
  <si>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</si>
  <si>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</si>
  <si>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</si>
  <si>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</si>
  <si>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</si>
  <si>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</si>
  <si>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</si>
  <si>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</si>
  <si>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</si>
  <si>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</si>
  <si>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</si>
  <si>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</si>
  <si>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</si>
  <si>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</si>
  <si>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</si>
  <si>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</si>
  <si>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</si>
  <si>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</si>
  <si>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</si>
  <si>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</si>
  <si>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</si>
  <si>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</si>
  <si>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</si>
  <si>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</si>
  <si>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</si>
  <si>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</si>
  <si>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</si>
  <si>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</si>
  <si>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</si>
  <si>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</si>
  <si>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</si>
  <si>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</si>
  <si>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</si>
  <si>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</si>
  <si>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</si>
  <si>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</si>
  <si>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</si>
  <si>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</si>
  <si>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</si>
  <si>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</si>
  <si>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</si>
  <si>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</si>
  <si>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</si>
  <si>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</si>
  <si>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</si>
  <si>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</si>
  <si>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</si>
  <si>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</si>
  <si>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</si>
  <si>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</si>
  <si>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</si>
  <si>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</si>
  <si>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</si>
  <si>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</si>
  <si>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</si>
  <si>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</si>
  <si>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</si>
  <si>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</si>
  <si>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</si>
  <si>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</si>
  <si>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</si>
  <si>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</si>
  <si>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</si>
  <si>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</si>
  <si>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</si>
  <si>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</si>
  <si>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</si>
  <si>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</si>
  <si>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</si>
  <si>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</si>
  <si>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</si>
  <si>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</si>
  <si>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</si>
  <si>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</si>
  <si>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</si>
  <si>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</si>
  <si>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</si>
  <si>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</si>
  <si>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</si>
  <si>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</si>
  <si>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</si>
  <si>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</si>
  <si>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</si>
  <si>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</si>
  <si>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</si>
  <si>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</si>
  <si>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</si>
  <si>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</si>
  <si>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</si>
  <si>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</si>
  <si>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</si>
  <si>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</si>
  <si>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</si>
  <si>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</si>
  <si>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</si>
  <si>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</si>
  <si>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</si>
  <si>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</si>
  <si>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</si>
  <si>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</si>
  <si>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</si>
  <si>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</si>
  <si>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</si>
  <si>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</si>
  <si>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</si>
  <si>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</si>
  <si>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</si>
  <si>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</si>
  <si>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</si>
  <si>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</si>
  <si>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</si>
  <si>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</si>
  <si>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</si>
  <si>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</si>
  <si>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</si>
  <si>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</si>
  <si>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</si>
  <si>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</si>
  <si>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</si>
  <si>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</si>
  <si>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</si>
  <si>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</si>
  <si>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</si>
  <si>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</si>
  <si>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</si>
  <si>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</si>
  <si>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</si>
  <si>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</si>
  <si>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</si>
  <si>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</si>
  <si>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</si>
  <si>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</si>
  <si>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</si>
  <si>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</si>
  <si>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</si>
  <si>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</si>
  <si>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</si>
  <si>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</si>
  <si>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</si>
  <si>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</si>
  <si>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</si>
  <si>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</si>
  <si>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</si>
  <si>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</si>
  <si>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</si>
  <si>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</si>
  <si>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</si>
  <si>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</si>
  <si>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</si>
  <si>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</si>
  <si>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</si>
  <si>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</si>
  <si>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</si>
  <si>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</si>
  <si>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</si>
  <si>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</si>
  <si>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</si>
  <si>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</si>
  <si>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</si>
  <si>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</si>
  <si>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</si>
  <si>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</si>
  <si>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</si>
  <si>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</si>
  <si>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</si>
  <si>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</si>
  <si>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</si>
  <si>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</si>
  <si>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</si>
  <si>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</si>
  <si>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</si>
  <si>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</si>
  <si>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</si>
  <si>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</si>
  <si>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</si>
  <si>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</si>
  <si>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</si>
  <si>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</si>
  <si>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</si>
  <si>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</si>
  <si>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</si>
  <si>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</si>
  <si>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</si>
  <si>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</si>
  <si>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</si>
  <si>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</si>
  <si>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</si>
  <si>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</si>
  <si>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</si>
  <si>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</si>
  <si>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</si>
  <si>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</si>
  <si>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</si>
  <si>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</si>
  <si>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</si>
  <si>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</si>
  <si>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</si>
  <si>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</si>
  <si>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</si>
  <si>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</si>
  <si>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</si>
  <si>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</si>
  <si>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</si>
  <si>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</si>
  <si>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</si>
  <si>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</si>
  <si>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</si>
  <si>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</si>
  <si>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</si>
  <si>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</si>
  <si>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</si>
  <si>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</si>
  <si>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</si>
  <si>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</si>
  <si>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</si>
  <si>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</si>
  <si>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</si>
  <si>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</si>
  <si>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</si>
  <si>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</si>
  <si>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</si>
  <si>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</si>
  <si>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</si>
  <si>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</si>
  <si>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</si>
  <si>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</si>
  <si>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</si>
  <si>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</si>
  <si>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</si>
  <si>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</si>
  <si>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</si>
  <si>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</si>
  <si>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</si>
  <si>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</si>
  <si>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</si>
  <si>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</si>
  <si>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</si>
  <si>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</si>
  <si>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</si>
  <si>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</si>
  <si>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</si>
  <si>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</si>
  <si>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</si>
  <si>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</si>
  <si>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</si>
  <si>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</si>
  <si>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</si>
  <si>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</si>
  <si>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</si>
  <si>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</si>
  <si>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</si>
  <si>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</si>
  <si>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</si>
  <si>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</si>
  <si>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</si>
  <si>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</si>
  <si>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</si>
  <si>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</si>
  <si>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</si>
  <si>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</si>
  <si>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</si>
  <si>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</si>
  <si>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</si>
  <si>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</si>
  <si>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</si>
  <si>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</si>
  <si>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</si>
  <si>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</si>
  <si>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</si>
  <si>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</si>
  <si>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</si>
  <si>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</si>
  <si>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</si>
  <si>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</si>
  <si>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</si>
  <si>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</si>
  <si>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</si>
  <si>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</si>
  <si>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</si>
  <si>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</si>
  <si>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</si>
  <si>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</si>
  <si>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</si>
  <si>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</si>
  <si>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</si>
  <si>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</si>
  <si>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</si>
  <si>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</si>
  <si>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</si>
  <si>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</si>
  <si>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</si>
  <si>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</si>
  <si>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</si>
  <si>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</si>
  <si>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</si>
  <si>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</si>
  <si>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</si>
  <si>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</si>
  <si>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</si>
  <si>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</si>
  <si>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</si>
  <si>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</si>
  <si>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</si>
  <si>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</si>
  <si>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</si>
  <si>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</si>
  <si>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</si>
  <si>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</si>
  <si>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</si>
  <si>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</si>
  <si>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</si>
  <si>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</si>
  <si>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</si>
  <si>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</si>
  <si>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</si>
  <si>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</si>
  <si>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</si>
  <si>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</si>
  <si>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</si>
  <si>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</si>
  <si>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</si>
  <si>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</si>
  <si>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</si>
  <si>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</si>
  <si>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</si>
  <si>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</si>
  <si>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</si>
  <si>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</si>
  <si>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</si>
  <si>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</si>
  <si>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</si>
  <si>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</si>
  <si>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</si>
  <si>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</si>
  <si>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</si>
  <si>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</si>
  <si>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</si>
  <si>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</si>
  <si>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</si>
  <si>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</si>
  <si>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</si>
  <si>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</si>
  <si>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</si>
  <si>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</si>
  <si>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</si>
  <si>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</si>
  <si>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</si>
  <si>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</si>
  <si>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</si>
  <si>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</si>
  <si>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</si>
  <si>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</si>
  <si>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</si>
  <si>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</si>
  <si>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</si>
  <si>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</si>
  <si>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</si>
  <si>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</si>
  <si>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</si>
  <si>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</si>
  <si>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</si>
  <si>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</si>
  <si>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</si>
  <si>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</si>
  <si>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</si>
  <si>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</si>
  <si>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</si>
  <si>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</si>
  <si>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</si>
  <si>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</si>
  <si>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</si>
  <si>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</si>
  <si>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</si>
  <si>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</si>
  <si>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</si>
  <si>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</si>
  <si>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</si>
  <si>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</si>
  <si>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</si>
  <si>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</si>
  <si>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</si>
  <si>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</si>
  <si>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</si>
  <si>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</si>
  <si>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</si>
  <si>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</si>
  <si>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</si>
  <si>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</si>
  <si>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</si>
  <si>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</si>
  <si>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</si>
  <si>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</si>
  <si>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</si>
  <si>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</si>
  <si>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</si>
  <si>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</si>
  <si>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</si>
  <si>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</si>
  <si>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</si>
  <si>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</si>
  <si>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</si>
  <si>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</si>
  <si>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</si>
  <si>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</si>
  <si>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</si>
  <si>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</si>
  <si>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</si>
  <si>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</si>
  <si>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</si>
  <si>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</si>
  <si>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</si>
  <si>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</si>
  <si>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</si>
  <si>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</si>
  <si>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</si>
  <si>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</si>
  <si>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</si>
  <si>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</si>
  <si>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</si>
  <si>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</si>
  <si>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</si>
  <si>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</si>
  <si>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</si>
  <si>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</si>
  <si>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</si>
  <si>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</si>
  <si>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</si>
  <si>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</si>
  <si>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</si>
  <si>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</si>
  <si>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</si>
  <si>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</si>
  <si>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</si>
  <si>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</si>
  <si>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</si>
  <si>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</si>
  <si>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</si>
  <si>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</si>
  <si>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</si>
  <si>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</si>
  <si>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</si>
  <si>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</si>
  <si>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</si>
  <si>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</si>
  <si>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</si>
  <si>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</si>
  <si>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</si>
  <si>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</si>
  <si>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</si>
  <si>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</si>
  <si>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</si>
  <si>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</si>
  <si>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</si>
  <si>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</si>
  <si>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</si>
  <si>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</si>
  <si>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</si>
  <si>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</si>
  <si>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</si>
  <si>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</si>
  <si>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</si>
  <si>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</si>
  <si>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</si>
  <si>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</si>
  <si>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</si>
  <si>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</si>
  <si>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</si>
  <si>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</si>
  <si>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</si>
  <si>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</si>
  <si>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</si>
  <si>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</si>
  <si>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</si>
  <si>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</si>
  <si>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</si>
  <si>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</si>
  <si>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</si>
  <si>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</si>
  <si>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</si>
  <si>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</si>
  <si>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</si>
  <si>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</si>
  <si>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</si>
  <si>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</si>
  <si>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</si>
  <si>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</si>
  <si>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</si>
  <si>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</si>
  <si>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</si>
  <si>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</si>
  <si>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</si>
  <si>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</si>
  <si>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</si>
  <si>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</si>
  <si>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</si>
  <si>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</si>
  <si>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</si>
  <si>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</si>
  <si>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</si>
  <si>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</si>
  <si>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</si>
  <si>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</si>
  <si>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</si>
  <si>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</si>
  <si>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</si>
  <si>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</si>
  <si>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</si>
  <si>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</si>
  <si>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</si>
  <si>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</si>
  <si>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</si>
  <si>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</si>
  <si>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</si>
  <si>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</si>
  <si>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</si>
  <si>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</si>
  <si>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</si>
  <si>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</si>
  <si>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</si>
  <si>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</si>
  <si>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</si>
  <si>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</si>
  <si>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</si>
  <si>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</si>
  <si>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</si>
  <si>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</si>
  <si>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</si>
  <si>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</si>
  <si>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</si>
  <si>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</si>
  <si>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</si>
  <si>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</si>
  <si>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</si>
  <si>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</si>
  <si>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</si>
  <si>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</si>
  <si>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</si>
  <si>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</si>
  <si>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</si>
  <si>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</si>
  <si>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</si>
  <si>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</si>
  <si>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</si>
  <si>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</si>
  <si>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</si>
  <si>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</si>
  <si>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</si>
  <si>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</si>
  <si>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</si>
  <si>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</si>
  <si>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</si>
  <si>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</si>
  <si>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</si>
  <si>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</si>
  <si>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</si>
  <si>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</si>
  <si>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</si>
  <si>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</si>
  <si>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</si>
  <si>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</si>
  <si>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</si>
  <si>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</si>
  <si>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</si>
  <si>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</si>
  <si>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</si>
  <si>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</si>
  <si>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</si>
  <si>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</si>
  <si>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</si>
  <si>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</si>
  <si>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</si>
  <si>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</si>
  <si>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</si>
  <si>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</si>
  <si>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</si>
  <si>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</si>
  <si>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</si>
  <si>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</si>
  <si>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</si>
  <si>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</si>
  <si>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</si>
  <si>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</si>
  <si>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</si>
  <si>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</si>
  <si>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</si>
  <si>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</si>
  <si>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</si>
  <si>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</si>
  <si>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</si>
  <si>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</si>
  <si>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</si>
  <si>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</si>
  <si>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</si>
  <si>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</si>
  <si>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</si>
  <si>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</si>
  <si>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</si>
  <si>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</si>
  <si>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</si>
  <si>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</si>
  <si>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</si>
  <si>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</si>
  <si>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</si>
  <si>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</si>
  <si>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</si>
  <si>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</si>
  <si>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</si>
  <si>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</si>
  <si>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</si>
  <si>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</si>
  <si>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</si>
  <si>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</si>
  <si>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</si>
  <si>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</si>
  <si>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</si>
  <si>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</si>
  <si>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</si>
  <si>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</si>
  <si>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</si>
  <si>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</si>
  <si>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</si>
  <si>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</si>
  <si>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</si>
  <si>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</si>
  <si>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</si>
  <si>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</si>
  <si>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</si>
  <si>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</si>
  <si>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</si>
  <si>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</si>
  <si>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</si>
  <si>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</si>
  <si>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</si>
  <si>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</si>
  <si>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</si>
  <si>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</si>
  <si>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</si>
  <si>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</si>
  <si>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</si>
  <si>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</si>
  <si>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</si>
  <si>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</si>
  <si>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</si>
  <si>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</si>
  <si>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</si>
  <si>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</si>
  <si>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</si>
  <si>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</si>
  <si>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</si>
  <si>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</si>
  <si>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</si>
  <si>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</si>
  <si>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</si>
  <si>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</si>
  <si>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</si>
  <si>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</si>
  <si>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</si>
  <si>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</si>
  <si>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</si>
  <si>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</si>
  <si>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</si>
  <si>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</si>
  <si>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</si>
  <si>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</si>
  <si>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</si>
  <si>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</si>
  <si>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</si>
  <si>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</si>
  <si>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</si>
  <si>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</si>
  <si>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</si>
  <si>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</si>
  <si>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</si>
  <si>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</si>
  <si>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</si>
  <si>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</si>
  <si>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</si>
  <si>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</si>
  <si>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</si>
  <si>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</si>
  <si>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</si>
  <si>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</si>
  <si>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</si>
  <si>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</si>
  <si>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</si>
  <si>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</si>
  <si>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</si>
  <si>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</si>
  <si>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</si>
  <si>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</si>
  <si>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</si>
  <si>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</si>
  <si>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</si>
  <si>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</si>
  <si>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</si>
  <si>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</si>
  <si>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</si>
  <si>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</si>
  <si>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</si>
  <si>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</si>
  <si>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</si>
  <si>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</si>
  <si>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</si>
  <si>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</si>
  <si>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</si>
  <si>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</si>
  <si>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</si>
  <si>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</si>
  <si>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</si>
  <si>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</si>
  <si>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</si>
  <si>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</si>
  <si>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</si>
  <si>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</si>
  <si>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</si>
  <si>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</si>
  <si>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</si>
  <si>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</si>
  <si>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</si>
  <si>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</si>
  <si>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</si>
  <si>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</si>
  <si>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</si>
  <si>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</si>
  <si>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</si>
  <si>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</si>
  <si>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</si>
  <si>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</si>
  <si>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</si>
  <si>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</si>
  <si>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</si>
  <si>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</si>
  <si>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</si>
  <si>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</si>
  <si>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</si>
  <si>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</si>
  <si>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</si>
  <si>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</si>
  <si>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</si>
  <si>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</si>
  <si>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</si>
  <si>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</si>
  <si>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</si>
  <si>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</si>
  <si>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</si>
  <si>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</si>
  <si>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</si>
  <si>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</si>
  <si>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</si>
  <si>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</si>
  <si>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</si>
  <si>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</si>
  <si>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</si>
  <si>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</si>
  <si>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</si>
  <si>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</si>
  <si>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</si>
  <si>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</si>
  <si>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</si>
  <si>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</si>
  <si>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</si>
  <si>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</si>
  <si>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</si>
  <si>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</si>
  <si>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</si>
  <si>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</si>
  <si>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</si>
  <si>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</si>
  <si>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</si>
  <si>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</si>
  <si>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</si>
  <si>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</si>
  <si>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</si>
  <si>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</si>
  <si>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</si>
  <si>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</si>
  <si>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</si>
  <si>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</si>
  <si>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</si>
  <si>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</si>
  <si>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</si>
  <si>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</si>
  <si>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</si>
  <si>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</si>
  <si>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</si>
  <si>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</si>
  <si>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</si>
  <si>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</si>
  <si>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</si>
  <si>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</si>
  <si>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</si>
  <si>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</si>
  <si>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</si>
  <si>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</si>
  <si>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</si>
  <si>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</si>
  <si>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</si>
  <si>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</si>
  <si>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</si>
  <si>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</si>
  <si>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</si>
  <si>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</si>
  <si>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</si>
  <si>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</si>
  <si>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</si>
  <si>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</si>
  <si>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</si>
  <si>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</si>
  <si>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</si>
  <si>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</si>
  <si>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</si>
  <si>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</si>
  <si>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</si>
  <si>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</si>
  <si>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</si>
  <si>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</si>
  <si>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</si>
  <si>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</si>
  <si>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</si>
  <si>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</si>
  <si>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</si>
  <si>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</si>
  <si>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</si>
  <si>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</si>
  <si>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</si>
  <si>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</si>
  <si>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</si>
  <si>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</si>
  <si>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</si>
  <si>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</si>
  <si>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</si>
  <si>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</si>
  <si>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</si>
  <si>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</si>
  <si>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</si>
  <si>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</si>
  <si>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</si>
  <si>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</si>
  <si>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</si>
  <si>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</si>
  <si>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</si>
  <si>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</si>
  <si>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</si>
  <si>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</si>
  <si>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</si>
  <si>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</si>
  <si>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</si>
  <si>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</si>
  <si>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</si>
  <si>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</si>
  <si>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</si>
  <si>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</si>
  <si>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</si>
  <si>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</si>
  <si>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</si>
  <si>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</si>
  <si>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</si>
  <si>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</si>
  <si>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</si>
  <si>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</si>
  <si>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</si>
  <si>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</si>
  <si>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</si>
  <si>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</si>
  <si>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</si>
  <si>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</si>
  <si>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</si>
  <si>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</si>
  <si>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</si>
  <si>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</si>
  <si>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</si>
  <si>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</si>
  <si>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</si>
  <si>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</si>
  <si>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</si>
  <si>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</si>
  <si>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</si>
  <si>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</si>
  <si>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</si>
  <si>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</si>
  <si>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</si>
  <si>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</si>
  <si>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</si>
  <si>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</si>
  <si>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</si>
  <si>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</si>
  <si>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</si>
  <si>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</si>
  <si>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</si>
  <si>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</si>
  <si>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</si>
  <si>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</si>
  <si>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</si>
  <si>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</si>
  <si>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</si>
  <si>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</si>
  <si>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</si>
  <si>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</si>
  <si>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</si>
  <si>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</si>
  <si>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</si>
  <si>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</si>
  <si>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</si>
  <si>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</si>
  <si>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</si>
  <si>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</si>
  <si>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</si>
  <si>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</si>
  <si>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</si>
  <si>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</si>
  <si>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</si>
  <si>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</si>
  <si>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</si>
  <si>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</si>
  <si>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</si>
  <si>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</si>
  <si>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</si>
  <si>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</si>
  <si>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</si>
  <si>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</si>
  <si>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</si>
  <si>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</si>
  <si>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</si>
  <si>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</si>
  <si>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</si>
  <si>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</si>
  <si>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</si>
  <si>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</si>
  <si>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</si>
  <si>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</si>
  <si>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</si>
  <si>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</si>
  <si>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</si>
  <si>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</si>
  <si>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</si>
  <si>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</si>
  <si>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</si>
  <si>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</si>
  <si>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</si>
  <si>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</si>
  <si>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</si>
  <si>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</si>
  <si>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</si>
  <si>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</si>
  <si>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</si>
  <si>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</si>
  <si>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</si>
  <si>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</si>
  <si>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</si>
  <si>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</si>
  <si>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</si>
  <si>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</si>
  <si>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</si>
  <si>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</si>
  <si>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</si>
  <si>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</si>
  <si>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</si>
  <si>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</si>
  <si>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</si>
  <si>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</si>
  <si>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</si>
  <si>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</si>
  <si>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</si>
  <si>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</si>
  <si>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</si>
  <si>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</si>
  <si>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</si>
  <si>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</si>
  <si>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</si>
  <si>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</si>
  <si>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</si>
  <si>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</si>
  <si>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</si>
  <si>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</si>
  <si>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</si>
  <si>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</si>
  <si>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</si>
  <si>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</si>
  <si>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</si>
  <si>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</si>
  <si>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</si>
  <si>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</si>
  <si>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</si>
  <si>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</si>
  <si>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</si>
  <si>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</si>
  <si>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</si>
  <si>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</si>
  <si>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</si>
  <si>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</si>
  <si>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</si>
  <si>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</si>
  <si>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</si>
  <si>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</si>
  <si>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</si>
  <si>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</si>
  <si>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</si>
  <si>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</si>
  <si>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</si>
  <si>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</si>
  <si>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</si>
  <si>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</si>
  <si>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</si>
  <si>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</si>
  <si>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</si>
  <si>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</si>
  <si>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</si>
  <si>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</si>
  <si>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</si>
  <si>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</si>
  <si>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</si>
  <si>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</si>
  <si>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</si>
  <si>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</si>
  <si>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</si>
  <si>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</si>
  <si>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</si>
  <si>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</si>
  <si>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</si>
  <si>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</si>
  <si>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</si>
  <si>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</si>
  <si>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</si>
  <si>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</si>
  <si>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</si>
  <si>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</si>
  <si>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</si>
  <si>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</si>
  <si>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</si>
  <si>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</si>
  <si>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</si>
  <si>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</si>
  <si>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</si>
  <si>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</si>
  <si>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</si>
  <si>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</si>
  <si>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</si>
  <si>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</si>
  <si>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</si>
  <si>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</si>
  <si>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</si>
  <si>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</si>
  <si>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</si>
  <si>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</si>
  <si>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</si>
  <si>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</si>
  <si>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</si>
  <si>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</si>
  <si>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</si>
  <si>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</si>
  <si>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</si>
  <si>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</si>
  <si>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</si>
  <si>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</si>
  <si>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</si>
  <si>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</si>
  <si>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</si>
  <si>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</si>
  <si>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</si>
  <si>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</si>
  <si>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</si>
  <si>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</si>
  <si>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</si>
  <si>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</si>
  <si>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</si>
  <si>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</si>
  <si>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</si>
  <si>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</si>
  <si>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</si>
  <si>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</si>
  <si>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</si>
  <si>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</si>
  <si>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</si>
  <si>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</si>
  <si>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</si>
  <si>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</si>
  <si>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</si>
  <si>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</si>
  <si>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</si>
  <si>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</si>
  <si>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</si>
  <si>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</si>
  <si>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</si>
  <si>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</si>
  <si>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</si>
  <si>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</si>
  <si>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</si>
  <si>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</si>
  <si>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</si>
  <si>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</si>
  <si>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</si>
  <si>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</si>
  <si>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</si>
  <si>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</si>
  <si>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</si>
  <si>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</si>
  <si>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</si>
  <si>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</si>
  <si>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</si>
  <si>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</si>
  <si>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</si>
  <si>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</si>
  <si>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</si>
  <si>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</si>
  <si>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</si>
  <si>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</si>
  <si>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</si>
  <si>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</si>
  <si>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</si>
  <si>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</si>
  <si>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</si>
  <si>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</si>
  <si>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</si>
  <si>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</si>
  <si>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</si>
  <si>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</si>
  <si>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</si>
  <si>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</si>
  <si>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</si>
  <si>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</si>
  <si>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</si>
  <si>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</si>
  <si>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</si>
  <si>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</si>
  <si>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</si>
  <si>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</si>
  <si>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</si>
  <si>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</si>
  <si>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</si>
  <si>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</si>
  <si>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</si>
  <si>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</si>
  <si>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</si>
  <si>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</si>
  <si>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</si>
  <si>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</si>
  <si>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</si>
  <si>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</si>
  <si>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</si>
  <si>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</si>
  <si>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</si>
  <si>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</si>
  <si>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</si>
  <si>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</si>
  <si>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</si>
  <si>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</si>
  <si>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</si>
  <si>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</si>
  <si>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</si>
  <si>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</si>
  <si>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</si>
  <si>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</si>
  <si>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</si>
  <si>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</si>
  <si>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</si>
  <si>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</si>
  <si>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</si>
  <si>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</si>
  <si>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</si>
  <si>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</si>
  <si>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</si>
  <si>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</si>
  <si>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</si>
  <si>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</si>
  <si>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</si>
  <si>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</si>
  <si>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</si>
  <si>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</si>
  <si>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</si>
  <si>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</si>
  <si>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</si>
  <si>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</si>
  <si>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</si>
  <si>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</si>
  <si>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</si>
  <si>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</si>
  <si>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</si>
  <si>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</si>
  <si>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</si>
  <si>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</si>
  <si>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</si>
  <si>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</si>
  <si>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</si>
  <si>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</si>
  <si>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</si>
  <si>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</si>
  <si>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</si>
  <si>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</si>
  <si>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</si>
  <si>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</si>
  <si>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</si>
  <si>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</si>
  <si>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</si>
  <si>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</si>
  <si>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</si>
  <si>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</si>
  <si>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</si>
  <si>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</si>
  <si>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</si>
  <si>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</si>
  <si>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</si>
  <si>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</si>
  <si>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</si>
  <si>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</si>
  <si>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</si>
  <si>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</si>
  <si>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</si>
  <si>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</si>
  <si>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</si>
  <si>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</si>
  <si>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</si>
  <si>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</si>
  <si>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</si>
  <si>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</si>
  <si>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</si>
  <si>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</si>
  <si>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</si>
  <si>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</si>
  <si>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</si>
  <si>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</si>
  <si>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</si>
  <si>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</si>
  <si>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</si>
  <si>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</si>
  <si>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</si>
  <si>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</si>
  <si>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</si>
  <si>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</si>
  <si>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</si>
  <si>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</si>
  <si>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</si>
  <si>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</si>
  <si>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</si>
  <si>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</si>
  <si>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</si>
  <si>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</si>
  <si>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</si>
  <si>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</si>
  <si>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</si>
  <si>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</si>
  <si>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</si>
  <si>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</si>
  <si>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</si>
  <si>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</si>
  <si>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</si>
  <si>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</si>
  <si>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</si>
  <si>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</si>
  <si>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</si>
  <si>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</si>
  <si>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</si>
  <si>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</si>
  <si>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</si>
  <si>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</si>
  <si>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</si>
  <si>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</si>
  <si>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</si>
  <si>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</si>
  <si>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</si>
  <si>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</si>
  <si>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</si>
  <si>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</si>
  <si>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</si>
  <si>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</si>
  <si>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</si>
  <si>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</si>
  <si>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</si>
  <si>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</si>
  <si>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</si>
  <si>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</si>
  <si>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</si>
  <si>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</si>
  <si>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</si>
  <si>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</si>
  <si>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</si>
  <si>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</si>
  <si>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</si>
  <si>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</si>
  <si>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</si>
  <si>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</si>
  <si>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</si>
  <si>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</si>
  <si>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</si>
  <si>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</si>
  <si>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</si>
  <si>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</si>
  <si>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</si>
  <si>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</si>
  <si>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</si>
  <si>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</si>
  <si>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</si>
  <si>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</si>
  <si>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</si>
  <si>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</si>
  <si>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</si>
  <si>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</si>
  <si>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</si>
  <si>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</si>
  <si>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</si>
  <si>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</si>
  <si>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</si>
  <si>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</si>
  <si>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</si>
  <si>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</si>
  <si>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</si>
  <si>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</si>
  <si>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</si>
  <si>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</si>
  <si>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</si>
  <si>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</si>
  <si>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</si>
  <si>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</si>
  <si>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</si>
  <si>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</si>
  <si>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</si>
  <si>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</si>
  <si>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</si>
  <si>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</si>
  <si>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</si>
  <si>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</si>
  <si>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</si>
  <si>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</si>
  <si>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</si>
  <si>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</si>
  <si>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</si>
  <si>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</si>
  <si>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</si>
  <si>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</si>
  <si>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</si>
  <si>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</si>
  <si>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</si>
  <si>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</si>
  <si>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</si>
  <si>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</si>
  <si>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</si>
  <si>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</si>
  <si>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</si>
  <si>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</si>
  <si>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</si>
  <si>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</si>
  <si>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</si>
  <si>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</si>
  <si>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</si>
  <si>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</si>
  <si>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</si>
  <si>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</si>
  <si>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</si>
  <si>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</si>
  <si>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</si>
  <si>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</si>
  <si>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</si>
  <si>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</si>
  <si>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</si>
  <si>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</si>
  <si>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</si>
  <si>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</si>
  <si>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</si>
  <si>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</si>
  <si>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</si>
  <si>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</si>
  <si>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</si>
  <si>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</si>
  <si>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</si>
  <si>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</si>
  <si>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</si>
  <si>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</si>
  <si>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</si>
  <si>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</si>
  <si>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</si>
  <si>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</si>
  <si>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</si>
  <si>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</si>
  <si>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</si>
  <si>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</si>
  <si>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</si>
  <si>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</si>
  <si>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</si>
  <si>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</si>
  <si>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</si>
  <si>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</si>
  <si>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</si>
  <si>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</si>
  <si>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</si>
  <si>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</si>
  <si>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</si>
  <si>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</si>
  <si>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</si>
  <si>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</si>
  <si>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</si>
  <si>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</si>
  <si>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</si>
  <si>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</si>
  <si>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</si>
  <si>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</si>
  <si>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</si>
  <si>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</si>
  <si>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</si>
  <si>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</si>
  <si>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</si>
  <si>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</si>
  <si>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</si>
  <si>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</si>
  <si>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</si>
  <si>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</si>
  <si>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</si>
  <si>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</si>
  <si>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</si>
  <si>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</si>
  <si>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</si>
  <si>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</si>
  <si>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</si>
  <si>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</si>
  <si>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</si>
  <si>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</si>
  <si>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</si>
  <si>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</si>
  <si>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</si>
  <si>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</si>
  <si>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</si>
  <si>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</si>
  <si>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</si>
  <si>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</si>
  <si>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</si>
  <si>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</si>
  <si>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</si>
  <si>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</si>
  <si>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</si>
  <si>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</si>
  <si>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</si>
  <si>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</si>
  <si>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</si>
  <si>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</si>
  <si>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</si>
  <si>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</si>
  <si>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</si>
  <si>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</si>
  <si>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</si>
  <si>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</si>
  <si>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</si>
  <si>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</si>
  <si>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</si>
  <si>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</si>
  <si>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</si>
  <si>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</si>
  <si>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</si>
  <si>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</si>
  <si>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</si>
  <si>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</si>
  <si>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</si>
  <si>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</si>
  <si>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</si>
  <si>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</si>
  <si>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</si>
  <si>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</si>
  <si>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</si>
  <si>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</si>
  <si>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</si>
  <si>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</si>
  <si>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</si>
  <si>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</si>
  <si>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</si>
  <si>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</si>
  <si>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</si>
  <si>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</si>
  <si>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</si>
  <si>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</si>
  <si>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</si>
  <si>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</si>
  <si>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</si>
  <si>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</si>
  <si>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</si>
  <si>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</si>
  <si>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</si>
  <si>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</si>
  <si>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</si>
  <si>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</si>
  <si>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</si>
  <si>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</si>
  <si>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</si>
  <si>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</si>
  <si>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</si>
  <si>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</si>
  <si>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</si>
  <si>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</si>
  <si>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</si>
  <si>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</si>
  <si>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</si>
  <si>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</si>
  <si>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</si>
  <si>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</si>
  <si>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</si>
  <si>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</si>
  <si>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</si>
  <si>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</si>
  <si>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</si>
  <si>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</si>
  <si>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</si>
  <si>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</si>
  <si>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</si>
  <si>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</si>
  <si>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</si>
  <si>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</si>
  <si>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</si>
  <si>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</si>
  <si>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</si>
  <si>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</si>
  <si>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</si>
  <si>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</si>
  <si>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</si>
  <si>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</si>
  <si>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</si>
  <si>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</si>
  <si>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</si>
  <si>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</si>
  <si>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</si>
  <si>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</si>
  <si>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</si>
  <si>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</si>
  <si>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</si>
  <si>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</si>
  <si>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</si>
  <si>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</si>
  <si>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</si>
  <si>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</si>
  <si>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</si>
  <si>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</si>
  <si>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</si>
  <si>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</si>
  <si>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</si>
  <si>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</si>
  <si>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</si>
  <si>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</si>
  <si>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</si>
  <si>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</si>
  <si>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</si>
  <si>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</si>
  <si>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</si>
  <si>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</si>
  <si>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</si>
  <si>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</si>
  <si>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</si>
  <si>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</si>
  <si>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</si>
  <si>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</si>
  <si>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</si>
  <si>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</si>
  <si>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</si>
  <si>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</si>
  <si>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</si>
  <si>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</si>
  <si>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</si>
  <si>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</si>
  <si>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</si>
  <si>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</si>
  <si>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</si>
  <si>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</si>
  <si>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</si>
  <si>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</si>
  <si>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</si>
  <si>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</si>
  <si>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</si>
  <si>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</si>
  <si>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</si>
  <si>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</si>
  <si>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</si>
  <si>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</si>
  <si>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</si>
  <si>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</si>
  <si>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</si>
  <si>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</si>
  <si>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</si>
  <si>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</si>
  <si>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</si>
  <si>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</si>
  <si>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</si>
  <si>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</si>
  <si>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</si>
  <si>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</si>
  <si>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</si>
  <si>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</si>
  <si>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</si>
  <si>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</si>
  <si>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</si>
  <si>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</si>
  <si>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</si>
  <si>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</si>
  <si>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</si>
  <si>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</si>
  <si>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</si>
  <si>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</si>
  <si>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</si>
  <si>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</si>
  <si>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</si>
  <si>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</si>
  <si>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</si>
  <si>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</si>
  <si>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</si>
  <si>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</si>
  <si>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</si>
  <si>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</si>
  <si>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</si>
  <si>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</si>
  <si>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</si>
  <si>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</si>
  <si>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</si>
  <si>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</si>
  <si>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</si>
  <si>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</si>
  <si>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</si>
  <si>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</si>
  <si>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</si>
  <si>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</si>
  <si>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</si>
  <si>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</si>
  <si>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</si>
  <si>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</si>
  <si>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</si>
  <si>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</si>
  <si>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</si>
  <si>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</si>
  <si>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</si>
  <si>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</si>
  <si>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</si>
  <si>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</si>
  <si>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</si>
  <si>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</si>
  <si>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</si>
  <si>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</si>
  <si>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</si>
  <si>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</si>
  <si>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</si>
  <si>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</si>
  <si>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</si>
  <si>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</si>
  <si>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</si>
  <si>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</si>
  <si>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</si>
  <si>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</si>
  <si>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</si>
  <si>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</si>
  <si>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</si>
  <si>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</si>
  <si>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</si>
  <si>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</si>
  <si>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</si>
  <si>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</si>
  <si>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</si>
  <si>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</si>
  <si>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</si>
  <si>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</si>
  <si>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</si>
  <si>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</si>
  <si>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</si>
  <si>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</si>
  <si>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</si>
  <si>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</si>
  <si>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</si>
  <si>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</si>
  <si>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</si>
  <si>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</si>
  <si>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</si>
  <si>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</si>
  <si>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</si>
  <si>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</si>
  <si>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</si>
  <si>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</si>
  <si>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</si>
  <si>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</si>
  <si>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</si>
  <si>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</si>
  <si>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</si>
  <si>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</si>
  <si>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</si>
  <si>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</si>
  <si>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</si>
  <si>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</si>
  <si>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</si>
  <si>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</si>
  <si>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</si>
  <si>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</si>
  <si>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</si>
  <si>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</si>
  <si>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</si>
  <si>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</si>
  <si>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</si>
  <si>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</si>
  <si>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</si>
  <si>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</si>
  <si>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</si>
  <si>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</si>
  <si>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</si>
  <si>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</si>
  <si>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</si>
  <si>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</si>
  <si>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</si>
  <si>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</si>
  <si>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</si>
  <si>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</si>
  <si>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</si>
  <si>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</si>
  <si>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</si>
  <si>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</si>
  <si>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</si>
  <si>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</si>
  <si>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</si>
  <si>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</si>
  <si>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</si>
  <si>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</si>
  <si>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</si>
  <si>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</si>
  <si>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</si>
  <si>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</si>
  <si>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</si>
  <si>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</si>
  <si>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</si>
  <si>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</si>
  <si>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</si>
  <si>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</si>
  <si>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</si>
  <si>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</si>
  <si>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</si>
  <si>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</si>
  <si>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</si>
  <si>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</si>
  <si>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</si>
  <si>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</si>
  <si>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</si>
  <si>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</si>
  <si>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</si>
  <si>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</si>
  <si>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</si>
  <si>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</si>
  <si>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</si>
  <si>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</si>
  <si>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</si>
  <si>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</si>
  <si>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</si>
  <si>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</si>
  <si>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</si>
  <si>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</si>
  <si>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</si>
  <si>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</si>
  <si>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</si>
  <si>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</si>
  <si>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</si>
  <si>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</si>
  <si>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</si>
  <si>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</si>
  <si>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</si>
  <si>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</si>
  <si>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</si>
  <si>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</si>
  <si>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</si>
  <si>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</si>
  <si>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</si>
  <si>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</si>
  <si>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</si>
  <si>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</si>
  <si>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</si>
  <si>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</si>
  <si>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</si>
  <si>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</si>
  <si>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</si>
  <si>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</si>
  <si>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</si>
  <si>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</si>
  <si>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</si>
  <si>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</si>
  <si>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</si>
  <si>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</si>
  <si>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</si>
  <si>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</si>
  <si>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</si>
  <si>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</si>
  <si>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</si>
  <si>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</si>
  <si>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</si>
  <si>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</si>
  <si>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</si>
  <si>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</si>
  <si>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</si>
  <si>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</si>
  <si>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</si>
  <si>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</si>
  <si>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</si>
  <si>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</si>
  <si>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</si>
  <si>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</si>
  <si>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</si>
  <si>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</si>
  <si>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</si>
  <si>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</si>
  <si>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</si>
  <si>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</si>
  <si>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</si>
  <si>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</si>
  <si>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</si>
  <si>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</si>
  <si>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</si>
  <si>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</si>
  <si>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</si>
  <si>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</si>
  <si>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</si>
  <si>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</si>
  <si>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</si>
  <si>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</si>
  <si>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</si>
  <si>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</si>
  <si>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</si>
  <si>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</si>
  <si>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</si>
  <si>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</si>
  <si>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</si>
  <si>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</si>
  <si>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</si>
  <si>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</si>
  <si>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</si>
  <si>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</si>
  <si>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</si>
  <si>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</si>
  <si>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</si>
  <si>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</si>
  <si>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</si>
  <si>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</si>
  <si>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</si>
  <si>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</si>
  <si>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</si>
  <si>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</si>
  <si>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</si>
  <si>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</si>
  <si>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</si>
  <si>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</si>
  <si>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</si>
  <si>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</si>
  <si>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</si>
  <si>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</si>
  <si>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</si>
  <si>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</si>
  <si>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</si>
  <si>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</si>
  <si>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</si>
  <si>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</si>
  <si>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</si>
  <si>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</si>
  <si>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</si>
  <si>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</si>
  <si>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</si>
  <si>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</si>
  <si>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</si>
  <si>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</si>
  <si>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</si>
  <si>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</si>
  <si>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</si>
  <si>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</si>
  <si>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</si>
  <si>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</si>
  <si>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</si>
  <si>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</si>
  <si>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</si>
  <si>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</si>
  <si>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</si>
  <si>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</si>
  <si>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</si>
  <si>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</si>
  <si>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</si>
  <si>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</si>
  <si>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</si>
  <si>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</si>
  <si>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</si>
  <si>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</si>
  <si>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</si>
  <si>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</si>
  <si>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</si>
  <si>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</si>
  <si>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</si>
  <si>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</si>
  <si>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</si>
  <si>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</si>
  <si>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</si>
  <si>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</si>
  <si>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</si>
  <si>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</si>
  <si>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</si>
  <si>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</si>
  <si>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</si>
  <si>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</si>
  <si>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</si>
  <si>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</si>
  <si>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</si>
  <si>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</si>
  <si>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</si>
  <si>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</si>
  <si>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</si>
  <si>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</si>
  <si>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</si>
  <si>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</si>
  <si>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</si>
  <si>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</si>
  <si>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</si>
  <si>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</si>
  <si>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</si>
  <si>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</si>
  <si>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</si>
  <si>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</si>
  <si>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</si>
  <si>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</si>
  <si>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</si>
  <si>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</si>
  <si>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</si>
  <si>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</si>
  <si>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</si>
  <si>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</si>
  <si>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</si>
  <si>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</si>
  <si>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</si>
  <si>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</si>
  <si>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</si>
  <si>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</si>
  <si>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</si>
  <si>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</si>
  <si>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</si>
  <si>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</si>
  <si>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</si>
  <si>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</si>
  <si>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</si>
  <si>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</si>
  <si>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</si>
  <si>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</si>
  <si>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</si>
  <si>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</si>
  <si>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</si>
  <si>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</si>
  <si>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</si>
  <si>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</si>
  <si>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</si>
  <si>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</si>
  <si>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</si>
  <si>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</si>
  <si>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</si>
  <si>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</si>
  <si>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</si>
  <si>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</si>
  <si>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</si>
  <si>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</si>
  <si>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</si>
  <si>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</si>
  <si>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</si>
  <si>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</si>
  <si>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</si>
  <si>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</si>
  <si>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</si>
  <si>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</si>
  <si>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</si>
  <si>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</si>
  <si>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</si>
  <si>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</si>
  <si>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</si>
  <si>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</si>
  <si>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</si>
  <si>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</si>
  <si>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</si>
  <si>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</si>
  <si>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</si>
  <si>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</si>
  <si>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</si>
  <si>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</si>
  <si>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</si>
  <si>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</si>
  <si>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</si>
  <si>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</si>
  <si>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</si>
  <si>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</si>
  <si>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</si>
  <si>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</si>
  <si>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</si>
  <si>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</si>
  <si>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</si>
  <si>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</si>
  <si>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</si>
  <si>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</si>
  <si>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</si>
  <si>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</si>
  <si>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</si>
  <si>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</si>
  <si>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</si>
  <si>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</si>
  <si>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</si>
  <si>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</si>
  <si>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</si>
  <si>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</si>
  <si>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</si>
  <si>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</si>
  <si>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</si>
  <si>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</si>
  <si>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</si>
  <si>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</si>
  <si>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</si>
  <si>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</si>
  <si>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</si>
  <si>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</si>
  <si>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</si>
  <si>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</si>
  <si>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</si>
  <si>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</si>
  <si>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</si>
  <si>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</si>
  <si>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</si>
  <si>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</si>
  <si>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</si>
  <si>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</si>
  <si>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</si>
  <si>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</si>
  <si>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</si>
  <si>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</si>
  <si>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</si>
  <si>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</si>
  <si>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</si>
  <si>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</si>
  <si>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</si>
  <si>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</si>
  <si>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</si>
  <si>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</si>
  <si>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</si>
  <si>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</si>
  <si>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</si>
  <si>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</si>
  <si>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</si>
  <si>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</si>
  <si>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</si>
  <si>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</si>
  <si>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</si>
  <si>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</si>
  <si>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</si>
  <si>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</si>
  <si>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</si>
  <si>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</si>
  <si>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</si>
  <si>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</si>
  <si>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</si>
  <si>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</si>
  <si>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</si>
  <si>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</si>
  <si>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</si>
  <si>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</si>
  <si>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</si>
  <si>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</si>
  <si>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</si>
  <si>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</si>
  <si>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</si>
  <si>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</si>
  <si>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</si>
  <si>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</si>
  <si>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</si>
  <si>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</si>
  <si>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</si>
  <si>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</si>
  <si>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</si>
  <si>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</si>
  <si>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</si>
  <si>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</si>
  <si>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</si>
  <si>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</si>
  <si>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</si>
  <si>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</si>
  <si>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</si>
  <si>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</si>
  <si>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</si>
  <si>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</si>
  <si>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</si>
  <si>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</si>
  <si>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</si>
  <si>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</si>
  <si>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</si>
  <si>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</si>
  <si>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</si>
  <si>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</si>
  <si>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</si>
  <si>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</si>
  <si>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</si>
  <si>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</si>
  <si>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</si>
  <si>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</si>
  <si>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</si>
  <si>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</si>
  <si>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</si>
  <si>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</si>
  <si>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</si>
  <si>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</si>
  <si>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</si>
  <si>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</si>
  <si>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</si>
  <si>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</si>
  <si>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</si>
  <si>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</si>
  <si>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</si>
  <si>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</si>
  <si>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</si>
  <si>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</si>
  <si>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</si>
  <si>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</si>
  <si>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</si>
  <si>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</si>
  <si>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</si>
  <si>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</si>
  <si>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</si>
  <si>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</si>
  <si>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</si>
  <si>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</si>
  <si>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</si>
  <si>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</si>
  <si>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</si>
  <si>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</si>
  <si>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</si>
  <si>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</si>
  <si>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</si>
  <si>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</si>
  <si>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</si>
  <si>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</si>
  <si>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</si>
  <si>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</si>
  <si>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</si>
  <si>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</si>
  <si>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</si>
  <si>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</si>
  <si>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</si>
  <si>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</si>
  <si>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</si>
  <si>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</si>
  <si>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</si>
  <si>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</si>
  <si>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</si>
  <si>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</si>
  <si>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</si>
  <si>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</si>
  <si>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</si>
  <si>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</si>
  <si>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</si>
  <si>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</si>
  <si>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</si>
  <si>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</si>
  <si>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</si>
  <si>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</si>
  <si>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</si>
  <si>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</si>
  <si>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</si>
  <si>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</si>
  <si>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</si>
  <si>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</si>
  <si>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</si>
  <si>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</si>
  <si>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</si>
  <si>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</si>
  <si>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</si>
  <si>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</si>
  <si>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</si>
  <si>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</si>
  <si>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</si>
  <si>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</si>
  <si>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</si>
  <si>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</si>
  <si>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</si>
  <si>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</si>
  <si>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</si>
  <si>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</si>
  <si>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</si>
  <si>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</si>
  <si>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</si>
  <si>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</si>
  <si>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</si>
  <si>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</si>
  <si>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</si>
  <si>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</si>
  <si>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</si>
  <si>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</si>
  <si>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</si>
  <si>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</si>
  <si>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</si>
  <si>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</si>
  <si>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</si>
  <si>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</si>
  <si>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</si>
  <si>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</si>
  <si>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</si>
  <si>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</si>
  <si>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</si>
  <si>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</si>
  <si>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</si>
  <si>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</si>
  <si>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</si>
  <si>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</si>
  <si>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</si>
  <si>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</si>
  <si>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</si>
  <si>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</si>
  <si>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</si>
  <si>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</si>
  <si>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</si>
  <si>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</si>
  <si>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</si>
  <si>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</si>
  <si>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</si>
  <si>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</si>
  <si>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</si>
  <si>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</si>
  <si>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</si>
  <si>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</si>
  <si>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</si>
  <si>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</si>
  <si>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</si>
  <si>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</si>
  <si>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</si>
  <si>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</si>
  <si>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</si>
  <si>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</si>
  <si>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</si>
  <si>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</si>
  <si>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</si>
  <si>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</si>
  <si>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</si>
  <si>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</si>
  <si>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</si>
  <si>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</si>
  <si>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</si>
  <si>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</si>
  <si>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</si>
  <si>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</si>
  <si>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</si>
  <si>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</si>
  <si>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</si>
  <si>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</si>
  <si>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</si>
  <si>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</si>
  <si>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</si>
  <si>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</si>
  <si>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</si>
  <si>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</si>
  <si>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</si>
  <si>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</si>
  <si>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</si>
  <si>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</si>
  <si>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</si>
  <si>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</si>
  <si>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</si>
  <si>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</si>
  <si>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</si>
  <si>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</si>
  <si>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</si>
  <si>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</si>
  <si>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</si>
  <si>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</si>
  <si>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</si>
  <si>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</si>
  <si>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</si>
  <si>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</si>
  <si>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</si>
  <si>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</si>
  <si>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</si>
  <si>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</si>
  <si>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</si>
  <si>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</si>
  <si>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</si>
  <si>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</si>
  <si>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</si>
  <si>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</si>
  <si>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</si>
  <si>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</si>
  <si>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</si>
  <si>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</si>
  <si>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</si>
  <si>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</si>
  <si>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</si>
  <si>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</si>
  <si>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</si>
  <si>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</si>
  <si>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</si>
  <si>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</si>
  <si>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</si>
  <si>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</si>
  <si>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</si>
  <si>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</si>
  <si>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</si>
  <si>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</si>
  <si>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</si>
  <si>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</si>
  <si>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</si>
  <si>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</si>
  <si>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</si>
  <si>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</si>
  <si>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</si>
  <si>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</si>
  <si>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</si>
  <si>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</si>
  <si>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</si>
  <si>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</si>
  <si>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</si>
  <si>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</si>
  <si>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</si>
  <si>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</si>
  <si>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</si>
  <si>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</si>
  <si>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</si>
  <si>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</si>
  <si>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</si>
  <si>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</si>
  <si>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</si>
  <si>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</si>
  <si>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</si>
  <si>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</si>
  <si>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</si>
  <si>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</si>
  <si>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</si>
  <si>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</si>
  <si>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</si>
  <si>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</si>
  <si>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</si>
  <si>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</si>
  <si>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</si>
  <si>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</si>
  <si>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</si>
  <si>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</si>
  <si>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</si>
  <si>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</si>
  <si>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</si>
  <si>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</si>
  <si>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</si>
  <si>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</si>
  <si>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</si>
  <si>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</si>
  <si>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</si>
  <si>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</si>
  <si>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</si>
  <si>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</si>
  <si>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</si>
  <si>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</si>
  <si>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</si>
  <si>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</si>
  <si>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</si>
  <si>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</si>
  <si>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</si>
  <si>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</si>
  <si>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</si>
  <si>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</si>
  <si>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</si>
  <si>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</si>
  <si>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</si>
  <si>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</si>
  <si>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</si>
  <si>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</si>
  <si>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</si>
  <si>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</si>
  <si>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</si>
  <si>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</si>
  <si>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</si>
  <si>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</si>
  <si>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</si>
  <si>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</si>
  <si>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</si>
  <si>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</si>
  <si>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</si>
  <si>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</si>
  <si>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</si>
  <si>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</si>
  <si>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</si>
  <si>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</si>
  <si>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</si>
  <si>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</si>
  <si>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</si>
  <si>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</si>
  <si>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</si>
  <si>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</si>
  <si>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</si>
  <si>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</si>
  <si>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</si>
  <si>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</si>
  <si>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</si>
  <si>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</si>
  <si>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</si>
  <si>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</si>
  <si>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</si>
  <si>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</si>
  <si>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</si>
  <si>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</si>
  <si>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</si>
  <si>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</si>
  <si>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</si>
  <si>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</si>
  <si>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</si>
  <si>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</si>
  <si>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</si>
  <si>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</si>
  <si>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</si>
  <si>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</si>
  <si>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</si>
  <si>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</si>
  <si>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</si>
  <si>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</si>
  <si>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</si>
  <si>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</si>
  <si>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</si>
  <si>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</si>
  <si>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</si>
  <si>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</si>
  <si>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</si>
  <si>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</si>
  <si>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</si>
  <si>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</si>
  <si>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</si>
  <si>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</si>
  <si>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</si>
  <si>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</si>
  <si>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</si>
  <si>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</si>
  <si>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</si>
  <si>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</si>
  <si>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</si>
  <si>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</si>
  <si>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</si>
  <si>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</si>
  <si>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</si>
  <si>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</si>
  <si>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</si>
  <si>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</si>
  <si>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</si>
  <si>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</si>
  <si>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</si>
  <si>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</si>
  <si>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</si>
  <si>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</si>
  <si>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</si>
  <si>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</si>
  <si>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</si>
  <si>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</si>
  <si>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</si>
  <si>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</si>
  <si>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</si>
  <si>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</si>
  <si>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</si>
  <si>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</si>
  <si>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</si>
  <si>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</si>
  <si>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</si>
  <si>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</si>
  <si>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</si>
  <si>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</si>
  <si>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</si>
  <si>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</si>
  <si>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</si>
  <si>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</si>
  <si>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</si>
  <si>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</si>
  <si>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</si>
  <si>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</si>
  <si>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</si>
  <si>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</si>
  <si>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</si>
  <si>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</si>
  <si>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</si>
  <si>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</si>
  <si>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</si>
  <si>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</si>
  <si>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</si>
  <si>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</si>
  <si>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</si>
  <si>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</si>
  <si>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</si>
  <si>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</si>
  <si>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</si>
  <si>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</si>
  <si>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</si>
  <si>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</si>
  <si>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</si>
  <si>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</si>
  <si>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</si>
  <si>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</si>
  <si>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</si>
  <si>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</si>
  <si>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</si>
  <si>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</si>
  <si>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</si>
  <si>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</si>
  <si>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</si>
  <si>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</si>
  <si>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</si>
  <si>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</si>
  <si>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</si>
  <si>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</si>
  <si>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</si>
  <si>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</si>
  <si>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</si>
  <si>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</si>
  <si>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</si>
  <si>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</si>
  <si>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</si>
  <si>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</si>
  <si>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</si>
  <si>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</si>
  <si>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</si>
  <si>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</si>
  <si>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</si>
  <si>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</si>
  <si>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</si>
  <si>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</si>
  <si>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</si>
  <si>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</si>
  <si>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</si>
  <si>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</si>
  <si>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</si>
  <si>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</si>
  <si>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</si>
  <si>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</si>
  <si>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</si>
  <si>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</si>
  <si>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</si>
  <si>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</si>
  <si>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</si>
  <si>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</si>
  <si>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</si>
  <si>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</si>
  <si>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</si>
  <si>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</si>
  <si>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</si>
  <si>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</si>
  <si>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</si>
  <si>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</si>
  <si>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</si>
  <si>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</si>
  <si>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</si>
  <si>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</si>
  <si>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</si>
  <si>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</si>
  <si>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</si>
  <si>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</si>
  <si>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</si>
  <si>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</si>
  <si>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</si>
  <si>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</si>
  <si>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</si>
  <si>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</si>
  <si>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</si>
  <si>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</si>
  <si>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</si>
  <si>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</si>
  <si>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</si>
  <si>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</si>
  <si>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</si>
  <si>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</si>
  <si>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</si>
  <si>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</si>
  <si>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</si>
  <si>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</si>
  <si>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</si>
  <si>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</si>
  <si>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</si>
  <si>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</si>
  <si>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</si>
  <si>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</si>
  <si>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</si>
  <si>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</si>
  <si>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</si>
  <si>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</si>
  <si>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</si>
  <si>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</si>
  <si>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</si>
  <si>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</si>
  <si>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</si>
  <si>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</si>
  <si>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</si>
  <si>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</si>
  <si>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</si>
  <si>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</si>
  <si>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</si>
  <si>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</si>
  <si>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</si>
  <si>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</si>
  <si>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</si>
  <si>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</si>
  <si>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</si>
  <si>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</si>
  <si>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</si>
  <si>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</si>
  <si>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</si>
  <si>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</si>
  <si>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</si>
  <si>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</si>
  <si>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</si>
  <si>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</si>
  <si>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</si>
  <si>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</si>
  <si>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</si>
  <si>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</si>
  <si>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</si>
  <si>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</si>
  <si>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</si>
  <si>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</si>
  <si>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</si>
  <si>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</si>
  <si>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</si>
  <si>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</si>
  <si>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</si>
  <si>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</si>
  <si>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</si>
  <si>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</si>
  <si>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</si>
  <si>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</si>
  <si>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</si>
  <si>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</si>
  <si>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</si>
  <si>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</si>
  <si>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</si>
  <si>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</si>
  <si>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</si>
  <si>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</si>
  <si>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</si>
  <si>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</si>
  <si>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</si>
  <si>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</si>
  <si>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</si>
  <si>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</si>
  <si>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</si>
  <si>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</si>
  <si>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</si>
  <si>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</si>
  <si>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</si>
  <si>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</si>
  <si>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</si>
  <si>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</si>
  <si>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</si>
  <si>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</si>
  <si>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</si>
  <si>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</si>
  <si>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</si>
  <si>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</si>
  <si>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</si>
  <si>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</si>
  <si>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</si>
  <si>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</si>
  <si>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</si>
  <si>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</si>
  <si>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</si>
  <si>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</si>
  <si>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</si>
  <si>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</si>
  <si>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</si>
  <si>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</si>
  <si>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</si>
  <si>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</si>
  <si>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</si>
  <si>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</si>
  <si>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</si>
  <si>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</si>
  <si>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</si>
  <si>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</si>
  <si>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</si>
  <si>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</si>
  <si>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</si>
  <si>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</si>
  <si>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</si>
  <si>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</si>
  <si>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</si>
  <si>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</si>
  <si>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</si>
  <si>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</si>
  <si>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</si>
  <si>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</si>
  <si>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</si>
  <si>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</si>
  <si>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</si>
  <si>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</si>
  <si>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</si>
  <si>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</si>
  <si>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</si>
  <si>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</si>
  <si>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</si>
  <si>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</si>
  <si>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</si>
  <si>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</si>
  <si>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</si>
  <si>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</si>
  <si>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</si>
  <si>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</si>
  <si>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</si>
  <si>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</si>
  <si>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</si>
  <si>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</si>
  <si>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</si>
  <si>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</si>
  <si>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</si>
  <si>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</si>
  <si>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</si>
  <si>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</si>
  <si>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</si>
  <si>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</si>
  <si>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</si>
  <si>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</si>
  <si>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</si>
  <si>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</si>
  <si>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</si>
  <si>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</si>
  <si>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</si>
  <si>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</si>
  <si>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</si>
  <si>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</si>
  <si>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</si>
  <si>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</si>
  <si>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</si>
  <si>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</si>
  <si>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</si>
  <si>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</si>
  <si>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</si>
  <si>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</si>
  <si>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</si>
  <si>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</si>
  <si>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</si>
  <si>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</si>
  <si>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</si>
  <si>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</si>
  <si>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</si>
  <si>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</si>
  <si>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</si>
  <si>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</si>
  <si>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</si>
  <si>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</si>
  <si>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</si>
  <si>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</si>
  <si>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</si>
  <si>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</si>
  <si>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</si>
  <si>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</si>
  <si>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</si>
  <si>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</si>
  <si>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</si>
  <si>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</si>
  <si>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</si>
  <si>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</si>
  <si>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</si>
  <si>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</si>
  <si>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</si>
  <si>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</si>
  <si>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</si>
  <si>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</si>
  <si>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</si>
  <si>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</si>
  <si>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</si>
  <si>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</si>
  <si>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</si>
  <si>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</si>
  <si>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</si>
  <si>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</si>
  <si>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</si>
  <si>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</si>
  <si>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</si>
  <si>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</si>
  <si>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</si>
  <si>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</si>
  <si>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</si>
  <si>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</si>
  <si>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</si>
  <si>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</si>
  <si>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</si>
  <si>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</si>
  <si>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</si>
  <si>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</si>
  <si>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</si>
  <si>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</si>
  <si>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</si>
  <si>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</si>
  <si>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</si>
  <si>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</si>
  <si>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</si>
  <si>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</si>
  <si>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</si>
  <si>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</si>
  <si>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</si>
  <si>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</si>
  <si>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</si>
  <si>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</si>
  <si>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</si>
  <si>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</si>
  <si>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</si>
  <si>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</si>
  <si>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</si>
  <si>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</si>
  <si>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</si>
  <si>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</si>
  <si>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</si>
  <si>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</si>
  <si>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</si>
  <si>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</si>
  <si>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</si>
  <si>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</si>
  <si>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</si>
  <si>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</si>
  <si>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</si>
  <si>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</si>
  <si>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</si>
  <si>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</si>
  <si>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</si>
  <si>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</si>
  <si>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</si>
  <si>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</si>
  <si>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</si>
  <si>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</si>
  <si>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</si>
  <si>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</si>
  <si>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</si>
  <si>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</si>
  <si>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</si>
  <si>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</si>
  <si>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</si>
  <si>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</si>
  <si>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</si>
  <si>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</si>
  <si>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</si>
  <si>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</si>
  <si>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</si>
  <si>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</si>
  <si>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</si>
  <si>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</si>
  <si>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</si>
  <si>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</si>
  <si>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</si>
  <si>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</si>
  <si>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</si>
  <si>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</si>
  <si>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</si>
  <si>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</si>
  <si>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</si>
  <si>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</si>
  <si>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</si>
  <si>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</si>
  <si>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</si>
  <si>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</si>
  <si>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</si>
  <si>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</si>
  <si>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</si>
  <si>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</si>
  <si>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</si>
  <si>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</si>
  <si>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</si>
  <si>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</si>
  <si>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</si>
  <si>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</si>
  <si>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</si>
  <si>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</si>
  <si>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</si>
  <si>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</si>
  <si>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</si>
  <si>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</si>
  <si>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</si>
  <si>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</si>
  <si>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</si>
  <si>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</si>
  <si>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</si>
  <si>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</si>
  <si>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</si>
  <si>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</si>
  <si>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</si>
  <si>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</si>
  <si>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</si>
  <si>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</si>
  <si>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</si>
  <si>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</si>
  <si>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</si>
  <si>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</si>
  <si>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</si>
  <si>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</si>
  <si>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</si>
  <si>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</si>
  <si>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</si>
  <si>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</si>
  <si>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</si>
  <si>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</si>
  <si>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</si>
  <si>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</si>
  <si>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</si>
  <si>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</si>
  <si>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</si>
  <si>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</si>
  <si>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</si>
  <si>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</si>
  <si>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</si>
  <si>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</si>
  <si>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</si>
  <si>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</si>
  <si>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</si>
  <si>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</si>
  <si>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</si>
  <si>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</si>
  <si>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</si>
  <si>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</si>
  <si>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</si>
  <si>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</si>
  <si>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</si>
  <si>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</si>
  <si>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</si>
  <si>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</si>
  <si>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</si>
  <si>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</si>
  <si>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</si>
  <si>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</si>
  <si>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</si>
  <si>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</si>
  <si>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</si>
  <si>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</si>
  <si>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</si>
  <si>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</si>
  <si>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</si>
  <si>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</si>
  <si>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</si>
  <si>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</si>
  <si>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</si>
  <si>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</si>
  <si>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</si>
  <si>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</si>
  <si>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</si>
  <si>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</si>
  <si>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</si>
  <si>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</si>
  <si>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</si>
  <si>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</si>
  <si>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</si>
  <si>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</si>
  <si>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</si>
  <si>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</si>
  <si>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</si>
  <si>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</si>
  <si>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</si>
  <si>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</si>
  <si>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</si>
  <si>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</si>
  <si>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</si>
  <si>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</si>
  <si>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</si>
  <si>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</si>
  <si>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</si>
  <si>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</si>
  <si>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</si>
  <si>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</si>
  <si>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</si>
  <si>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</si>
  <si>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</si>
  <si>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</si>
  <si>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</si>
  <si>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</si>
  <si>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</si>
  <si>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</si>
  <si>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</si>
  <si>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</si>
  <si>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</si>
  <si>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</si>
  <si>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</si>
  <si>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</si>
  <si>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</si>
  <si>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</si>
  <si>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</si>
  <si>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</si>
  <si>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</si>
  <si>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</si>
  <si>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</si>
  <si>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</si>
  <si>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</si>
  <si>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</si>
  <si>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</si>
  <si>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</si>
  <si>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</si>
  <si>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</si>
  <si>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</si>
  <si>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</si>
  <si>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</si>
  <si>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</si>
  <si>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</si>
  <si>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</si>
  <si>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</si>
  <si>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</si>
  <si>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</si>
  <si>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</si>
  <si>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</si>
  <si>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</si>
  <si>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</si>
  <si>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</si>
  <si>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</si>
  <si>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</si>
  <si>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</si>
  <si>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</si>
  <si>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</si>
  <si>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</si>
  <si>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</si>
  <si>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</si>
  <si>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</si>
  <si>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</si>
  <si>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</si>
  <si>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</si>
  <si>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</si>
  <si>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</si>
  <si>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</si>
  <si>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</si>
  <si>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</si>
  <si>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</si>
  <si>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</si>
  <si>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</si>
  <si>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</si>
  <si>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</si>
  <si>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</si>
  <si>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</si>
  <si>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</si>
  <si>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</si>
  <si>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</si>
  <si>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</si>
  <si>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</si>
  <si>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</si>
  <si>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</si>
  <si>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</si>
  <si>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</si>
  <si>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</si>
  <si>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</si>
  <si>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</si>
  <si>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</si>
  <si>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</si>
  <si>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</si>
  <si>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</si>
  <si>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</si>
  <si>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</si>
  <si>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</si>
  <si>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</si>
  <si>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</si>
  <si>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</si>
  <si>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</si>
  <si>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</si>
  <si>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</si>
  <si>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</si>
  <si>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</si>
  <si>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</si>
  <si>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</si>
  <si>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</si>
  <si>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</si>
  <si>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</si>
  <si>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</si>
  <si>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</si>
  <si>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</si>
  <si>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</si>
  <si>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</si>
  <si>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</si>
  <si>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</si>
  <si>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</si>
  <si>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</si>
  <si>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</si>
  <si>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</si>
  <si>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</si>
  <si>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</si>
  <si>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</si>
  <si>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</si>
  <si>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</si>
  <si>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</si>
  <si>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</si>
  <si>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</si>
  <si>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</si>
  <si>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</si>
  <si>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</si>
  <si>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</si>
  <si>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</si>
  <si>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</si>
  <si>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</si>
  <si>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</si>
  <si>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</si>
  <si>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</si>
  <si>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</si>
  <si>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</si>
  <si>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</si>
  <si>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</si>
  <si>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</si>
  <si>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</si>
  <si>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</si>
  <si>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</si>
  <si>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</si>
  <si>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</si>
  <si>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</si>
  <si>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</si>
  <si>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</si>
  <si>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</si>
  <si>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</si>
  <si>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</si>
  <si>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</si>
  <si>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</si>
  <si>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</si>
  <si>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</si>
  <si>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</si>
  <si>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</si>
  <si>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</si>
  <si>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</si>
  <si>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</si>
  <si>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</si>
  <si>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</si>
  <si>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</si>
  <si>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</si>
  <si>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</si>
  <si>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</si>
  <si>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</si>
  <si>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</si>
  <si>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</si>
  <si>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</si>
  <si>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</si>
  <si>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</si>
  <si>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</si>
  <si>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</si>
  <si>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</si>
  <si>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</si>
  <si>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</si>
  <si>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</si>
  <si>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</si>
  <si>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</si>
  <si>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</si>
  <si>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</si>
  <si>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</si>
  <si>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</si>
  <si>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</si>
  <si>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</si>
  <si>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</si>
  <si>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</si>
  <si>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</si>
  <si>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</si>
  <si>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</si>
  <si>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</si>
  <si>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</si>
  <si>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</si>
  <si>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</si>
  <si>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</si>
  <si>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</si>
  <si>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</si>
  <si>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</si>
  <si>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</si>
  <si>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</si>
  <si>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</si>
  <si>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</si>
  <si>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</si>
  <si>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</si>
  <si>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</si>
  <si>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</si>
  <si>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</si>
  <si>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</si>
  <si>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</si>
  <si>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</si>
  <si>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</si>
  <si>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</si>
  <si>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</si>
  <si>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</si>
  <si>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</si>
  <si>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</si>
  <si>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</si>
  <si>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</si>
  <si>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</si>
  <si>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</si>
  <si>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</si>
  <si>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</si>
  <si>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</si>
  <si>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</si>
  <si>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</si>
  <si>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</si>
  <si>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</si>
  <si>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</si>
  <si>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</si>
  <si>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</si>
  <si>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</si>
  <si>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</si>
  <si>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</si>
  <si>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</si>
  <si>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</si>
  <si>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</si>
  <si>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</si>
  <si>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</si>
  <si>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</si>
  <si>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</si>
  <si>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</si>
  <si>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</si>
  <si>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</si>
  <si>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</si>
  <si>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</si>
  <si>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</si>
  <si>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</si>
  <si>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</si>
  <si>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</si>
  <si>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</si>
  <si>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</si>
  <si>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</si>
  <si>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</si>
  <si>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</si>
  <si>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</si>
  <si>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</si>
  <si>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</si>
  <si>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</si>
  <si>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</si>
  <si>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</si>
  <si>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</si>
  <si>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</si>
  <si>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</si>
  <si>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</si>
  <si>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</si>
  <si>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</si>
  <si>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</si>
  <si>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</si>
  <si>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</si>
  <si>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</si>
  <si>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</si>
  <si>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</si>
  <si>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</si>
  <si>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</si>
  <si>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</si>
  <si>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</si>
  <si>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</si>
  <si>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</si>
  <si>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</si>
  <si>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</si>
  <si>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</si>
  <si>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</si>
  <si>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</si>
  <si>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</si>
  <si>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</si>
  <si>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</si>
  <si>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</si>
  <si>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</si>
  <si>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</si>
  <si>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</si>
  <si>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</si>
  <si>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</si>
  <si>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</si>
  <si>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</si>
  <si>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</si>
  <si>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</si>
  <si>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</si>
  <si>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</si>
  <si>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</si>
  <si>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</si>
  <si>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</si>
  <si>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</si>
  <si>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</si>
  <si>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</si>
  <si>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</si>
  <si>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</si>
  <si>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</si>
  <si>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</si>
  <si>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</si>
  <si>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</si>
  <si>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</si>
  <si>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</si>
  <si>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</si>
  <si>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</si>
  <si>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</si>
  <si>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</si>
  <si>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</si>
  <si>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</si>
  <si>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</si>
  <si>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</si>
  <si>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</si>
  <si>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</si>
  <si>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</si>
  <si>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</si>
  <si>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</si>
  <si>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</si>
  <si>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</si>
  <si>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</si>
  <si>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</si>
  <si>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</si>
  <si>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</si>
  <si>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</si>
  <si>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</si>
  <si>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</si>
  <si>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</si>
  <si>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</si>
  <si>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</si>
  <si>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</si>
  <si>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</si>
  <si>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</si>
  <si>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</si>
  <si>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</si>
  <si>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</si>
  <si>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</si>
  <si>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</si>
  <si>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</si>
  <si>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</si>
  <si>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</si>
  <si>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</si>
  <si>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</si>
  <si>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</si>
  <si>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</si>
  <si>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</si>
  <si>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</si>
  <si>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</si>
  <si>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</si>
  <si>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</si>
  <si>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</si>
  <si>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</si>
  <si>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</si>
  <si>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</si>
  <si>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</si>
  <si>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</si>
  <si>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</si>
  <si>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</si>
  <si>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</si>
  <si>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</si>
  <si>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</si>
  <si>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</si>
  <si>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</si>
  <si>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</si>
  <si>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</si>
  <si>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</si>
  <si>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</si>
  <si>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</si>
  <si>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</si>
  <si>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</si>
  <si>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</si>
  <si>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</si>
  <si>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</si>
  <si>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</si>
  <si>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</si>
  <si>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</si>
  <si>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</si>
  <si>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</si>
  <si>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</si>
  <si>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</si>
  <si>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</si>
  <si>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</si>
  <si>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</si>
  <si>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</si>
  <si>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</si>
  <si>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</si>
  <si>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</si>
  <si>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</si>
  <si>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</si>
  <si>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</si>
  <si>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</si>
  <si>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</si>
  <si>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</si>
  <si>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</si>
  <si>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</si>
  <si>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</si>
  <si>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</si>
  <si>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</si>
  <si>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</si>
  <si>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</si>
  <si>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</si>
  <si>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</si>
  <si>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</si>
  <si>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</si>
  <si>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</si>
  <si>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</si>
  <si>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</si>
  <si>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</si>
  <si>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</si>
  <si>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</si>
  <si>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</si>
  <si>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</si>
  <si>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</si>
  <si>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</si>
  <si>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</si>
  <si>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</si>
  <si>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</si>
  <si>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</si>
  <si>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</si>
  <si>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</si>
  <si>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</si>
  <si>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</si>
  <si>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</si>
  <si>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</si>
  <si>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</si>
  <si>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</si>
  <si>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</si>
  <si>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</si>
  <si>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</si>
  <si>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</si>
  <si>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</si>
  <si>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</si>
  <si>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</si>
  <si>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</si>
  <si>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</si>
  <si>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</si>
  <si>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</si>
  <si>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</si>
  <si>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</si>
  <si>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</si>
  <si>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</si>
  <si>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</si>
  <si>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</si>
  <si>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</si>
  <si>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</si>
  <si>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</si>
  <si>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</si>
  <si>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</si>
  <si>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</si>
  <si>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</si>
  <si>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</si>
  <si>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</si>
  <si>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</si>
  <si>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</si>
  <si>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</si>
  <si>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</si>
  <si>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</si>
  <si>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</si>
  <si>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</si>
  <si>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</si>
  <si>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</si>
  <si>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</si>
  <si>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</si>
  <si>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</si>
  <si>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</si>
  <si>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</si>
  <si>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</si>
  <si>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</si>
  <si>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</si>
  <si>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</si>
  <si>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</si>
  <si>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</si>
  <si>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</si>
  <si>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</si>
  <si>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</si>
  <si>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</si>
  <si>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</si>
  <si>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</si>
  <si>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</si>
  <si>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</si>
  <si>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</si>
  <si>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</si>
  <si>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</si>
  <si>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</si>
  <si>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</si>
  <si>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</si>
  <si>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</si>
  <si>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</si>
  <si>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</si>
  <si>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</si>
  <si>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</si>
  <si>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</si>
  <si>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</si>
  <si>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</si>
  <si>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</si>
  <si>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</si>
  <si>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</si>
  <si>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</si>
  <si>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</si>
  <si>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</si>
  <si>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</si>
  <si>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</si>
  <si>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</si>
  <si>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</si>
  <si>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</si>
  <si>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</si>
  <si>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</si>
  <si>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</si>
  <si>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</si>
  <si>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</si>
  <si>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</si>
  <si>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</si>
  <si>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</si>
  <si>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</si>
  <si>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</si>
  <si>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</si>
  <si>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</si>
  <si>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</si>
  <si>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</si>
  <si>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</si>
  <si>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</si>
  <si>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</si>
  <si>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</si>
  <si>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</si>
  <si>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</si>
  <si>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</si>
  <si>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</si>
  <si>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</si>
  <si>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</si>
  <si>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</si>
  <si>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</si>
  <si>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</si>
  <si>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</si>
  <si>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</si>
  <si>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</si>
  <si>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</si>
  <si>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</si>
  <si>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</si>
  <si>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</si>
  <si>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</si>
  <si>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</si>
  <si>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</si>
  <si>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</si>
  <si>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</si>
  <si>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</si>
  <si>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</si>
  <si>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</si>
  <si>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</si>
  <si>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</si>
  <si>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</si>
  <si>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</si>
  <si>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</si>
  <si>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</si>
  <si>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</si>
  <si>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</si>
  <si>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</si>
  <si>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</si>
  <si>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</si>
  <si>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</si>
  <si>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</si>
  <si>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</si>
  <si>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</si>
  <si>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</si>
  <si>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</si>
  <si>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</si>
  <si>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</si>
  <si>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</si>
  <si>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</si>
  <si>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</si>
  <si>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</si>
  <si>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</si>
  <si>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</si>
  <si>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</si>
  <si>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</si>
  <si>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</si>
  <si>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</si>
  <si>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</si>
  <si>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</si>
  <si>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</si>
  <si>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</si>
  <si>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</si>
  <si>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</si>
  <si>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</si>
  <si>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</si>
  <si>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</si>
  <si>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</si>
  <si>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</si>
  <si>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</si>
  <si>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</si>
  <si>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</si>
  <si>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</si>
  <si>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</si>
  <si>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</si>
  <si>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</si>
  <si>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</si>
  <si>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</si>
  <si>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</si>
  <si>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</si>
  <si>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</si>
  <si>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</si>
  <si>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</si>
  <si>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</si>
  <si>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</si>
  <si>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</si>
  <si>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</si>
  <si>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</si>
  <si>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</si>
  <si>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</si>
  <si>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</si>
  <si>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</si>
  <si>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</si>
  <si>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</si>
  <si>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</si>
  <si>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</si>
  <si>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</si>
  <si>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</si>
  <si>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</si>
  <si>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</si>
  <si>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</si>
  <si>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</si>
  <si>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</si>
  <si>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</si>
  <si>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</si>
  <si>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</si>
  <si>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</si>
  <si>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</si>
  <si>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</si>
  <si>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</si>
  <si>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</si>
  <si>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</si>
  <si>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</si>
  <si>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</si>
  <si>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</si>
  <si>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</si>
  <si>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</si>
  <si>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</si>
  <si>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</si>
  <si>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</si>
  <si>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</si>
  <si>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</si>
  <si>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</si>
  <si>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</si>
  <si>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</si>
  <si>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</si>
  <si>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</si>
  <si>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</si>
  <si>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</si>
  <si>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</si>
  <si>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</si>
  <si>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</si>
  <si>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</si>
  <si>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</si>
  <si>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</si>
  <si>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</si>
  <si>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</si>
  <si>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</si>
  <si>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</si>
  <si>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</si>
  <si>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</si>
  <si>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</si>
  <si>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</si>
  <si>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</si>
  <si>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</si>
  <si>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</si>
  <si>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</si>
  <si>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</si>
  <si>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</si>
  <si>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</si>
  <si>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</si>
  <si>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</si>
  <si>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</si>
  <si>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</si>
  <si>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</si>
  <si>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</si>
  <si>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</si>
  <si>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</si>
  <si>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</si>
  <si>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</si>
  <si>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</si>
  <si>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</si>
  <si>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</si>
  <si>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</si>
  <si>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</si>
  <si>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</si>
  <si>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</si>
  <si>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</si>
  <si>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</si>
  <si>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</si>
  <si>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</si>
  <si>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</si>
  <si>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</si>
  <si>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</si>
  <si>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</si>
  <si>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</si>
  <si>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</si>
  <si>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</si>
  <si>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</si>
  <si>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</si>
  <si>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</si>
  <si>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</si>
  <si>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</si>
  <si>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</si>
  <si>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</si>
  <si>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</si>
  <si>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</si>
  <si>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</si>
  <si>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</si>
  <si>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</si>
  <si>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</si>
  <si>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</si>
  <si>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</si>
  <si>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</si>
  <si>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</si>
  <si>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</si>
  <si>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</si>
  <si>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</si>
  <si>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</si>
  <si>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</si>
  <si>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</si>
  <si>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</si>
  <si>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</si>
  <si>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</si>
  <si>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</si>
  <si>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</si>
  <si>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</si>
  <si>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</si>
  <si>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</si>
  <si>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</si>
  <si>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</si>
  <si>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</si>
  <si>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</si>
  <si>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</si>
  <si>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</si>
  <si>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</si>
  <si>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</si>
  <si>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</si>
  <si>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</si>
  <si>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</si>
  <si>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</si>
  <si>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</si>
  <si>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</si>
  <si>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</si>
  <si>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</si>
  <si>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</si>
  <si>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</si>
  <si>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</si>
  <si>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</si>
  <si>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</si>
  <si>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</si>
  <si>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</si>
  <si>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</si>
  <si>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</si>
  <si>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</si>
  <si>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</si>
  <si>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</si>
  <si>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</si>
  <si>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</si>
  <si>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</si>
  <si>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</si>
  <si>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</si>
  <si>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</si>
  <si>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</si>
  <si>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</si>
  <si>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</si>
  <si>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</si>
  <si>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</si>
  <si>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</si>
  <si>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</si>
  <si>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</si>
  <si>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</si>
  <si>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</si>
  <si>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</si>
  <si>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</si>
  <si>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</si>
  <si>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</si>
  <si>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</si>
  <si>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</si>
  <si>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</si>
  <si>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</si>
  <si>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</si>
  <si>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</si>
  <si>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</si>
  <si>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</si>
  <si>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</si>
  <si>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</si>
  <si>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</si>
  <si>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</si>
  <si>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</si>
  <si>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</si>
  <si>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</si>
  <si>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</si>
  <si>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</si>
  <si>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</si>
  <si>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</si>
  <si>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</si>
  <si>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</si>
  <si>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</si>
  <si>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</si>
  <si>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</si>
  <si>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</si>
  <si>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</si>
  <si>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</si>
  <si>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</si>
  <si>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</si>
  <si>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</si>
  <si>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</si>
  <si>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</si>
  <si>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</si>
  <si>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</si>
  <si>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</si>
  <si>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</si>
  <si>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</si>
  <si>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</si>
  <si>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</si>
  <si>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</si>
  <si>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</si>
  <si>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</si>
  <si>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</si>
  <si>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</si>
  <si>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</si>
  <si>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</si>
  <si>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</si>
  <si>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</si>
  <si>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</si>
  <si>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</si>
  <si>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</si>
  <si>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</si>
  <si>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</si>
  <si>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</si>
  <si>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</si>
  <si>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</si>
  <si>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</si>
  <si>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</si>
  <si>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</si>
  <si>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</si>
  <si>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</si>
  <si>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</si>
  <si>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</si>
  <si>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</si>
  <si>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</si>
  <si>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</si>
  <si>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</si>
  <si>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</si>
  <si>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</si>
  <si>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</si>
  <si>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</si>
  <si>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</si>
  <si>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</si>
  <si>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</si>
  <si>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</si>
  <si>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</si>
  <si>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</si>
  <si>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</si>
  <si>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</si>
  <si>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</si>
  <si>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</si>
  <si>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</si>
  <si>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</si>
  <si>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</si>
  <si>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</si>
  <si>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</si>
  <si>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</si>
  <si>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</si>
  <si>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</si>
  <si>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</si>
  <si>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</si>
  <si>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</si>
  <si>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</si>
  <si>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</si>
  <si>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</si>
  <si>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</si>
  <si>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</si>
  <si>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</si>
  <si>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</si>
  <si>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</si>
  <si>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</si>
  <si>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</si>
  <si>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</si>
  <si>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</si>
  <si>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</si>
  <si>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</si>
  <si>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</si>
  <si>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</si>
  <si>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</si>
  <si>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</si>
  <si>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</si>
  <si>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</si>
  <si>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</si>
  <si>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</si>
  <si>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</si>
  <si>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</si>
  <si>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</si>
  <si>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</si>
  <si>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</si>
  <si>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</si>
  <si>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</si>
  <si>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</si>
  <si>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</si>
  <si>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</si>
  <si>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</si>
  <si>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</si>
  <si>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</si>
  <si>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</si>
  <si>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</si>
  <si>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</si>
  <si>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</si>
  <si>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</si>
  <si>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</si>
  <si>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</si>
  <si>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</si>
  <si>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</si>
  <si>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</si>
  <si>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</si>
  <si>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</si>
  <si>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</si>
  <si>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</si>
  <si>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</si>
  <si>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</si>
  <si>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</si>
  <si>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</si>
  <si>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</si>
  <si>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</si>
  <si>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</si>
  <si>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</si>
  <si>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</si>
  <si>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</si>
  <si>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</si>
  <si>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</si>
  <si>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</si>
  <si>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</si>
  <si>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</si>
  <si>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</si>
  <si>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</si>
  <si>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</si>
  <si>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</si>
  <si>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</si>
  <si>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</si>
  <si>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</si>
  <si>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</si>
  <si>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</si>
  <si>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</si>
  <si>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</si>
  <si>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</si>
  <si>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</si>
  <si>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</si>
  <si>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</si>
  <si>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</si>
  <si>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</si>
  <si>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</si>
  <si>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</si>
  <si>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</si>
  <si>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</si>
  <si>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</si>
  <si>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</si>
  <si>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</si>
  <si>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</si>
  <si>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</si>
  <si>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</si>
  <si>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</si>
  <si>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</si>
  <si>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</si>
  <si>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</si>
  <si>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</si>
  <si>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</si>
  <si>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</si>
  <si>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</si>
  <si>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</si>
  <si>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</si>
  <si>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</si>
  <si>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</si>
  <si>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</si>
  <si>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</si>
  <si>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</si>
  <si>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</si>
  <si>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</si>
  <si>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</si>
  <si>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</si>
  <si>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</si>
  <si>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</si>
  <si>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</si>
  <si>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</si>
  <si>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</si>
  <si>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</si>
  <si>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</si>
  <si>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</si>
  <si>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</si>
  <si>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</si>
  <si>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</si>
  <si>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</si>
  <si>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</si>
  <si>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</si>
  <si>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</si>
  <si>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</si>
  <si>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</si>
  <si>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</si>
  <si>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</si>
  <si>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</si>
  <si>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</si>
  <si>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</si>
  <si>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</si>
  <si>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</si>
  <si>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</si>
  <si>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</si>
  <si>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</si>
  <si>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</si>
  <si>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</si>
  <si>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</si>
  <si>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</si>
  <si>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</si>
  <si>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</si>
  <si>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</si>
  <si>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</si>
  <si>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</si>
  <si>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</si>
  <si>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</si>
  <si>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</si>
  <si>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</si>
  <si>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</si>
  <si>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</si>
  <si>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</si>
  <si>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</si>
  <si>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</si>
  <si>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</si>
  <si>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</si>
  <si>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</si>
  <si>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</si>
  <si>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</si>
  <si>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</si>
  <si>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</si>
  <si>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</si>
  <si>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</si>
  <si>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</si>
  <si>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</si>
  <si>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</si>
  <si>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</si>
  <si>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</si>
  <si>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</si>
  <si>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</si>
  <si>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</si>
  <si>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</si>
  <si>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</si>
  <si>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</si>
  <si>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</si>
  <si>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</si>
  <si>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</si>
  <si>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</si>
  <si>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</si>
  <si>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</si>
  <si>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</si>
  <si>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</si>
  <si>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</si>
  <si>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</si>
  <si>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</si>
  <si>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</si>
  <si>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</si>
  <si>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</si>
  <si>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</si>
  <si>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</si>
  <si>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</si>
  <si>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</si>
  <si>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</si>
  <si>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</si>
  <si>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</si>
  <si>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</si>
  <si>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</si>
  <si>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</si>
  <si>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</si>
  <si>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</si>
  <si>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</si>
  <si>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</si>
  <si>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</si>
  <si>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</si>
  <si>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</si>
  <si>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</si>
  <si>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</si>
  <si>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</si>
  <si>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</si>
  <si>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</si>
  <si>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</si>
  <si>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</si>
  <si>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</si>
  <si>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</si>
  <si>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</si>
  <si>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</si>
  <si>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</si>
  <si>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</si>
  <si>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</si>
  <si>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</si>
  <si>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</si>
  <si>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</si>
  <si>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</si>
  <si>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</si>
  <si>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</si>
  <si>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</si>
  <si>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</si>
  <si>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</si>
  <si>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</si>
  <si>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</si>
  <si>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</si>
  <si>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</si>
  <si>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</si>
  <si>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</si>
  <si>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</si>
  <si>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</si>
  <si>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</si>
  <si>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</si>
  <si>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</si>
  <si>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</si>
  <si>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</si>
  <si>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</si>
  <si>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</si>
  <si>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</si>
  <si>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</si>
  <si>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</si>
  <si>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</si>
  <si>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</si>
  <si>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</si>
  <si>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</si>
  <si>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</si>
  <si>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</si>
  <si>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</si>
  <si>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</si>
  <si>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</si>
  <si>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</si>
  <si>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</si>
  <si>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</si>
  <si>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</si>
  <si>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</si>
  <si>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</si>
  <si>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</si>
  <si>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</si>
  <si>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</si>
  <si>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</si>
  <si>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</si>
  <si>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</si>
  <si>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</si>
  <si>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</si>
  <si>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</si>
  <si>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</si>
  <si>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</si>
  <si>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</si>
  <si>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</si>
  <si>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</si>
  <si>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</si>
  <si>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</si>
  <si>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</si>
  <si>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</si>
  <si>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</si>
  <si>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</si>
  <si>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</si>
  <si>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</si>
  <si>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</si>
  <si>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</si>
  <si>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</si>
  <si>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</si>
  <si>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</si>
  <si>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</si>
  <si>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</si>
  <si>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</si>
  <si>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</si>
  <si>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</si>
  <si>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</si>
  <si>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</si>
  <si>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</si>
  <si>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</si>
  <si>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</si>
  <si>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</si>
  <si>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</si>
  <si>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</si>
  <si>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</si>
  <si>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</si>
  <si>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</si>
  <si>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</si>
  <si>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</si>
  <si>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</si>
  <si>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</si>
  <si>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</si>
  <si>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</si>
  <si>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</si>
  <si>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</si>
  <si>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</si>
  <si>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</si>
  <si>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</si>
  <si>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</si>
  <si>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</si>
  <si>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</si>
  <si>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</si>
  <si>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</si>
  <si>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</si>
  <si>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</si>
  <si>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</si>
  <si>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</si>
  <si>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</si>
  <si>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</si>
  <si>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</si>
  <si>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</si>
  <si>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</si>
  <si>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</si>
  <si>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</si>
  <si>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</si>
  <si>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</si>
  <si>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</si>
  <si>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</si>
  <si>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</si>
  <si>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</si>
  <si>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</si>
  <si>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</si>
  <si>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</si>
  <si>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</si>
  <si>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</si>
  <si>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</si>
  <si>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</si>
  <si>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</si>
  <si>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</si>
  <si>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</si>
  <si>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</si>
  <si>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</si>
  <si>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</si>
  <si>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</si>
  <si>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</si>
  <si>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</si>
  <si>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</si>
  <si>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</si>
  <si>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</si>
  <si>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</si>
  <si>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</si>
  <si>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</si>
  <si>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</si>
  <si>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</si>
  <si>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</si>
  <si>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</si>
  <si>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</si>
  <si>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</si>
  <si>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</si>
  <si>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</si>
  <si>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</si>
  <si>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</si>
  <si>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</si>
  <si>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</si>
  <si>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</si>
  <si>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</si>
  <si>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</si>
  <si>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</si>
  <si>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</si>
  <si>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</si>
  <si>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</si>
  <si>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</si>
  <si>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</si>
  <si>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</si>
  <si>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</si>
  <si>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</si>
  <si>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</si>
  <si>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</si>
  <si>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</si>
  <si>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</si>
  <si>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</si>
  <si>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</si>
  <si>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</si>
  <si>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</si>
  <si>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</si>
  <si>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</si>
  <si>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</si>
  <si>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</si>
  <si>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</si>
  <si>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</si>
  <si>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</si>
  <si>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</si>
  <si>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</si>
  <si>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</si>
  <si>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</si>
  <si>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</si>
  <si>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</si>
  <si>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</si>
  <si>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</si>
  <si>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</si>
  <si>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</si>
  <si>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</si>
  <si>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</si>
  <si>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</si>
  <si>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</si>
  <si>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</si>
  <si>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</si>
  <si>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</si>
  <si>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</si>
  <si>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</si>
  <si>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</si>
  <si>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</si>
  <si>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</si>
  <si>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</si>
  <si>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</si>
  <si>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</si>
  <si>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</si>
  <si>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</si>
  <si>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</si>
  <si>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</si>
  <si>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</si>
  <si>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</si>
  <si>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</si>
  <si>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</si>
  <si>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</si>
  <si>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</si>
  <si>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</si>
  <si>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</si>
  <si>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</si>
  <si>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</si>
  <si>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</si>
  <si>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</si>
  <si>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</si>
  <si>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</si>
  <si>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</si>
  <si>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</si>
  <si>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</si>
  <si>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</si>
  <si>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</si>
  <si>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</si>
  <si>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</si>
  <si>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</si>
  <si>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</si>
  <si>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</si>
  <si>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</si>
  <si>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</si>
  <si>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</si>
  <si>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</si>
  <si>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</si>
  <si>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</si>
  <si>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</si>
  <si>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</si>
  <si>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</si>
  <si>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</si>
  <si>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</si>
  <si>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</si>
  <si>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</si>
  <si>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</si>
  <si>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</si>
  <si>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</si>
  <si>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</si>
  <si>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</si>
  <si>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</si>
  <si>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</si>
  <si>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</si>
  <si>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</si>
  <si>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</si>
  <si>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</si>
  <si>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</si>
  <si>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</si>
  <si>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</si>
  <si>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</si>
  <si>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</si>
  <si>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</si>
  <si>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</si>
  <si>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</si>
  <si>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</si>
  <si>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</si>
  <si>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</si>
  <si>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</si>
  <si>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</si>
  <si>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</si>
  <si>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</si>
  <si>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</si>
  <si>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</si>
  <si>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</si>
  <si>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</si>
  <si>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</si>
  <si>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</si>
  <si>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</si>
  <si>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</si>
  <si>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</si>
  <si>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</si>
  <si>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</si>
  <si>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</si>
  <si>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</si>
  <si>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</si>
  <si>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</si>
  <si>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</si>
  <si>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</si>
  <si>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</si>
  <si>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</si>
  <si>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</si>
  <si>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</si>
  <si>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</si>
  <si>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</si>
  <si>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</si>
  <si>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</si>
  <si>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</si>
  <si>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</si>
  <si>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</si>
  <si>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</si>
  <si>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</si>
  <si>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</si>
  <si>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</si>
  <si>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</si>
  <si>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</si>
  <si>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</si>
  <si>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</si>
  <si>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</si>
  <si>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</si>
  <si>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</si>
  <si>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</si>
  <si>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</si>
  <si>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</si>
  <si>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</si>
  <si>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</si>
  <si>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</si>
  <si>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</si>
  <si>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</si>
  <si>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</si>
  <si>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</si>
  <si>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</si>
  <si>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</si>
  <si>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</si>
  <si>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</si>
  <si>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</si>
  <si>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</si>
  <si>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</si>
  <si>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</si>
  <si>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</si>
  <si>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</si>
  <si>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</si>
  <si>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</si>
  <si>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</si>
  <si>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</si>
  <si>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</si>
  <si>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</si>
  <si>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</si>
  <si>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</si>
  <si>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</si>
  <si>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</si>
  <si>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</si>
  <si>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</si>
  <si>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</si>
  <si>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</si>
  <si>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</si>
  <si>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</si>
  <si>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</si>
  <si>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</si>
  <si>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</si>
  <si>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</si>
  <si>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</si>
  <si>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</si>
  <si>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</si>
  <si>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</si>
  <si>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</si>
  <si>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</si>
  <si>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</si>
  <si>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</si>
  <si>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</si>
  <si>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</si>
  <si>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</si>
  <si>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</si>
  <si>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</si>
  <si>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</si>
  <si>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</si>
  <si>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</si>
  <si>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</si>
  <si>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</si>
  <si>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</si>
  <si>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</si>
  <si>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</si>
  <si>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</si>
  <si>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</si>
  <si>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</si>
  <si>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</si>
  <si>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</si>
  <si>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</si>
  <si>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</si>
  <si>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</si>
  <si>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</si>
  <si>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</si>
  <si>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</si>
  <si>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</si>
  <si>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</si>
  <si>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</si>
  <si>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</si>
  <si>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</si>
  <si>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</si>
  <si>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</si>
  <si>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</si>
  <si>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</si>
  <si>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</si>
  <si>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</si>
  <si>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</si>
  <si>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</si>
  <si>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</si>
  <si>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</si>
  <si>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</si>
  <si>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</si>
  <si>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</si>
  <si>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</si>
  <si>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</si>
  <si>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</si>
  <si>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</si>
  <si>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</si>
  <si>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</si>
  <si>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</si>
  <si>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</si>
  <si>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</si>
  <si>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</si>
  <si>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</si>
  <si>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</si>
  <si>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</si>
  <si>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</si>
  <si>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</si>
  <si>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</si>
  <si>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</si>
  <si>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</si>
  <si>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</si>
  <si>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</si>
  <si>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</si>
  <si>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</si>
  <si>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</si>
  <si>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</si>
  <si>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</si>
  <si>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</si>
  <si>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</si>
  <si>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</si>
  <si>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</si>
  <si>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</si>
  <si>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</si>
  <si>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</si>
  <si>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</si>
  <si>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</si>
  <si>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</si>
  <si>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</si>
  <si>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</si>
  <si>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</si>
  <si>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</si>
  <si>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</si>
  <si>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</si>
  <si>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</si>
  <si>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</si>
  <si>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</si>
  <si>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</si>
  <si>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</si>
  <si>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</si>
  <si>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</si>
  <si>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</si>
  <si>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</si>
  <si>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</si>
  <si>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</si>
  <si>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</si>
  <si>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</si>
  <si>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</si>
  <si>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</si>
  <si>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</si>
  <si>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</si>
  <si>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</si>
  <si>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</si>
  <si>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</si>
  <si>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</si>
  <si>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</si>
  <si>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</si>
  <si>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</si>
  <si>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</si>
  <si>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</si>
  <si>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</si>
  <si>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</si>
  <si>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</si>
  <si>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</si>
  <si>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</si>
  <si>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</si>
  <si>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</si>
  <si>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</si>
  <si>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</si>
  <si>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</si>
  <si>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</si>
  <si>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</si>
  <si>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</si>
  <si>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</si>
  <si>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</si>
  <si>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</si>
  <si>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</si>
  <si>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</si>
  <si>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</si>
  <si>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</si>
  <si>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</si>
  <si>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</si>
  <si>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</si>
  <si>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</si>
  <si>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</si>
  <si>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</si>
  <si>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</si>
  <si>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</si>
  <si>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</si>
  <si>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</si>
  <si>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</si>
  <si>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</si>
  <si>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</si>
  <si>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</si>
  <si>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</si>
  <si>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</si>
  <si>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</si>
  <si>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</si>
  <si>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</si>
  <si>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</si>
  <si>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</si>
  <si>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</si>
  <si>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</si>
  <si>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</si>
  <si>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</si>
  <si>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</si>
  <si>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</si>
  <si>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</si>
  <si>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</si>
  <si>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</si>
  <si>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</si>
  <si>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</si>
  <si>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</si>
  <si>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</si>
  <si>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</si>
  <si>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</si>
  <si>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</si>
  <si>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</si>
  <si>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</si>
  <si>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</si>
  <si>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</si>
  <si>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</si>
  <si>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</si>
  <si>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</si>
  <si>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</si>
  <si>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</si>
  <si>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</si>
  <si>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</si>
  <si>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</si>
  <si>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</si>
  <si>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</si>
  <si>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</si>
  <si>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</si>
  <si>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</si>
  <si>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</si>
  <si>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</si>
  <si>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</si>
  <si>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</si>
  <si>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</si>
  <si>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</si>
  <si>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</si>
  <si>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</si>
  <si>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</si>
  <si>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</si>
  <si>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</si>
  <si>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</si>
  <si>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</si>
  <si>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</si>
  <si>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</si>
  <si>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</si>
  <si>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</si>
  <si>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</si>
  <si>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</si>
  <si>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</si>
  <si>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</si>
  <si>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</si>
  <si>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</si>
  <si>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</si>
  <si>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</si>
  <si>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</si>
  <si>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</si>
  <si>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</si>
  <si>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</si>
  <si>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</si>
  <si>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</si>
  <si>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</si>
  <si>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</si>
  <si>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</si>
  <si>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</si>
  <si>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</si>
  <si>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</si>
  <si>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</si>
  <si>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</si>
  <si>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</si>
  <si>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</si>
  <si>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</si>
  <si>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</si>
  <si>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</si>
  <si>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</si>
  <si>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</si>
  <si>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</si>
  <si>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</si>
  <si>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</si>
  <si>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</si>
  <si>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</si>
  <si>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</si>
  <si>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</si>
  <si>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</si>
  <si>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</si>
  <si>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</si>
  <si>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</si>
  <si>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</si>
  <si>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</si>
  <si>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</si>
  <si>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</si>
  <si>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</si>
  <si>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</si>
  <si>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</si>
  <si>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</si>
  <si>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</si>
  <si>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</si>
  <si>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</si>
  <si>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</si>
  <si>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</si>
  <si>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</si>
  <si>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</si>
  <si>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</si>
  <si>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</si>
  <si>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</si>
  <si>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</si>
  <si>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</si>
  <si>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</si>
  <si>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</si>
  <si>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</si>
  <si>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</si>
  <si>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</si>
  <si>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</si>
  <si>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</si>
  <si>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</si>
  <si>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</si>
  <si>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</si>
  <si>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</si>
  <si>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</si>
  <si>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</si>
  <si>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</si>
  <si>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</si>
  <si>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</si>
  <si>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</si>
  <si>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</si>
  <si>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</si>
  <si>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</si>
  <si>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</si>
  <si>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</si>
  <si>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</si>
  <si>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</si>
  <si>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</si>
  <si>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</si>
  <si>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</si>
  <si>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</si>
  <si>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</si>
  <si>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</si>
  <si>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</si>
  <si>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</si>
  <si>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</si>
  <si>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</si>
  <si>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</si>
  <si>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</si>
  <si>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</si>
  <si>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</si>
  <si>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</si>
  <si>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</si>
  <si>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</si>
  <si>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</si>
  <si>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</si>
  <si>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</si>
  <si>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</si>
  <si>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</si>
  <si>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</si>
  <si>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</si>
  <si>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</si>
  <si>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</si>
  <si>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</si>
  <si>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</si>
  <si>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</si>
  <si>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</si>
  <si>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</si>
  <si>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</si>
  <si>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</si>
  <si>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</si>
  <si>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</si>
  <si>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</si>
  <si>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</si>
  <si>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</si>
  <si>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</si>
  <si>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</si>
  <si>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</si>
  <si>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</si>
  <si>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</si>
  <si>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</si>
  <si>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</si>
  <si>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</si>
  <si>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</si>
  <si>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</si>
  <si>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</si>
  <si>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</si>
  <si>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</si>
  <si>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</si>
  <si>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</si>
  <si>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</si>
  <si>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</si>
  <si>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</si>
  <si>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</si>
  <si>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</si>
  <si>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</si>
  <si>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</si>
  <si>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</si>
  <si>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</si>
  <si>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</si>
  <si>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</si>
  <si>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</si>
  <si>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</si>
  <si>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</si>
  <si>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</si>
  <si>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</si>
  <si>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</si>
  <si>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</si>
  <si>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</si>
  <si>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</si>
  <si>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</si>
  <si>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</si>
  <si>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</si>
  <si>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</si>
  <si>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</si>
  <si>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</si>
  <si>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</si>
  <si>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</si>
  <si>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</si>
  <si>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</si>
  <si>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</si>
  <si>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</si>
  <si>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</si>
  <si>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</si>
  <si>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</si>
  <si>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</si>
  <si>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</si>
  <si>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</si>
  <si>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</si>
  <si>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</si>
  <si>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</si>
  <si>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</si>
  <si>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</si>
  <si>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</si>
  <si>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</si>
  <si>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</si>
  <si>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</si>
  <si>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</si>
  <si>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</si>
  <si>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</si>
  <si>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</si>
  <si>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</si>
  <si>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</si>
  <si>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</si>
  <si>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</si>
  <si>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</si>
  <si>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</si>
  <si>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</si>
  <si>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</si>
  <si>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</si>
  <si>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</si>
  <si>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</si>
  <si>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</si>
  <si>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</si>
  <si>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</si>
  <si>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</si>
  <si>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</si>
  <si>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</si>
  <si>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</si>
  <si>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</si>
  <si>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</si>
  <si>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</si>
  <si>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</si>
  <si>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</si>
  <si>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</si>
  <si>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</si>
  <si>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</si>
  <si>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</si>
  <si>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</si>
  <si>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</si>
  <si>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</si>
  <si>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</si>
  <si>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</si>
  <si>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</si>
  <si>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</si>
  <si>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</si>
  <si>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</si>
  <si>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</si>
  <si>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</si>
  <si>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</si>
  <si>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</si>
  <si>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</si>
  <si>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</si>
  <si>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</si>
  <si>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</si>
  <si>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</si>
  <si>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</si>
  <si>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</si>
  <si>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</si>
  <si>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</si>
  <si>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</si>
  <si>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</si>
  <si>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</si>
  <si>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</si>
  <si>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</si>
  <si>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</si>
  <si>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</si>
  <si>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</si>
  <si>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</si>
  <si>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</si>
  <si>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</si>
  <si>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</si>
  <si>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</si>
  <si>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</si>
  <si>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</si>
  <si>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</si>
  <si>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</si>
  <si>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</si>
  <si>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</si>
  <si>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</si>
  <si>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</si>
  <si>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</si>
  <si>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</si>
  <si>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</si>
  <si>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</si>
  <si>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</si>
  <si>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</si>
  <si>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</si>
  <si>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</si>
  <si>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</si>
  <si>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</si>
  <si>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</si>
  <si>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</si>
  <si>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</si>
  <si>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</si>
  <si>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</si>
  <si>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</si>
  <si>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</si>
  <si>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</si>
  <si>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</si>
  <si>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</si>
  <si>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</si>
  <si>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</si>
  <si>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</si>
  <si>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</si>
  <si>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</si>
  <si>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</si>
  <si>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</si>
  <si>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</si>
  <si>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</si>
  <si>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</si>
  <si>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</si>
  <si>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</si>
  <si>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</si>
  <si>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</si>
  <si>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</si>
  <si>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</si>
  <si>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</si>
  <si>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</si>
  <si>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</si>
  <si>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</si>
  <si>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</si>
  <si>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</si>
  <si>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</si>
  <si>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</si>
  <si>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</si>
  <si>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</si>
  <si>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</si>
  <si>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</si>
  <si>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</si>
  <si>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</si>
  <si>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</si>
  <si>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</si>
  <si>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</si>
  <si>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</si>
  <si>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</si>
  <si>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</si>
  <si>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</si>
  <si>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</si>
  <si>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</si>
  <si>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</si>
  <si>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</si>
  <si>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</si>
  <si>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</si>
  <si>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</si>
  <si>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</si>
  <si>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</si>
  <si>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</si>
  <si>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</si>
  <si>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</si>
  <si>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</si>
  <si>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</si>
  <si>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</si>
  <si>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</si>
  <si>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</si>
  <si>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</si>
  <si>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</si>
  <si>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</si>
  <si>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</si>
  <si>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</si>
  <si>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</si>
  <si>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</si>
  <si>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</si>
  <si>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</si>
  <si>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</si>
  <si>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</si>
  <si>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</si>
  <si>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</si>
  <si>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</si>
  <si>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</si>
  <si>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</si>
  <si>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</si>
  <si>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</si>
  <si>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</si>
  <si>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</si>
  <si>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</si>
  <si>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</si>
  <si>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</si>
  <si>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</si>
  <si>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</si>
  <si>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</si>
  <si>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</si>
  <si>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</si>
  <si>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</si>
  <si>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</si>
  <si>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</si>
  <si>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</si>
  <si>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</si>
  <si>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</si>
  <si>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</si>
  <si>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</si>
  <si>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</si>
  <si>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</si>
  <si>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</si>
  <si>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</si>
  <si>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</si>
  <si>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</si>
  <si>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</si>
  <si>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</si>
  <si>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</si>
  <si>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</si>
  <si>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</si>
  <si>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</si>
  <si>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</si>
  <si>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</si>
  <si>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</si>
  <si>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</si>
  <si>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</si>
  <si>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</si>
  <si>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</si>
  <si>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</si>
  <si>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</si>
  <si>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</si>
  <si>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</si>
  <si>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</si>
  <si>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</si>
  <si>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</si>
  <si>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</si>
  <si>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</si>
  <si>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</si>
  <si>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</si>
  <si>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</si>
  <si>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</si>
  <si>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</si>
  <si>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</si>
  <si>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</si>
  <si>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</si>
  <si>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</si>
  <si>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</si>
  <si>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</si>
  <si>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</si>
  <si>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</si>
  <si>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</si>
  <si>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</si>
  <si>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</si>
  <si>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</si>
  <si>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</si>
  <si>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</si>
  <si>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</si>
  <si>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</si>
  <si>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</si>
  <si>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</si>
  <si>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</si>
  <si>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</si>
  <si>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</si>
  <si>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</si>
  <si>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</si>
  <si>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</si>
  <si>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</si>
  <si>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</si>
  <si>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</si>
  <si>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</si>
  <si>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</si>
  <si>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</si>
  <si>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</si>
  <si>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</si>
  <si>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</si>
  <si>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</si>
  <si>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</si>
  <si>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</si>
  <si>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</si>
  <si>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</si>
  <si>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</si>
  <si>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</si>
  <si>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</si>
  <si>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</si>
  <si>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</si>
  <si>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</si>
  <si>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</si>
  <si>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</si>
  <si>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</si>
  <si>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</si>
  <si>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</si>
  <si>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</si>
  <si>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</si>
  <si>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</si>
  <si>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</si>
  <si>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</si>
  <si>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</si>
  <si>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</si>
  <si>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</si>
  <si>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</si>
  <si>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</si>
  <si>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</si>
  <si>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</si>
  <si>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</si>
  <si>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</si>
  <si>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</si>
  <si>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</si>
  <si>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</si>
  <si>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</si>
  <si>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</si>
  <si>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</si>
  <si>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</si>
  <si>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</si>
  <si>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</si>
  <si>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</si>
  <si>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</si>
  <si>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</si>
  <si>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</si>
  <si>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</si>
  <si>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</si>
  <si>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</si>
  <si>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</si>
  <si>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</si>
  <si>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</si>
  <si>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</si>
  <si>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</si>
  <si>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</si>
  <si>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</si>
  <si>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</si>
  <si>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</si>
  <si>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</si>
  <si>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</si>
  <si>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</si>
  <si>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</si>
  <si>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</si>
  <si>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</si>
  <si>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</si>
  <si>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</si>
  <si>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</si>
  <si>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</si>
  <si>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</si>
  <si>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</si>
  <si>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</si>
  <si>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</si>
  <si>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</si>
  <si>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</si>
  <si>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</si>
  <si>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</si>
  <si>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</si>
  <si>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</si>
  <si>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</si>
  <si>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</si>
  <si>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</si>
  <si>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</si>
  <si>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</si>
  <si>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</si>
  <si>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</si>
  <si>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</si>
  <si>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</si>
  <si>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</si>
  <si>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</si>
  <si>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</si>
  <si>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</si>
  <si>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</si>
  <si>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</si>
  <si>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</si>
  <si>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</si>
  <si>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</si>
  <si>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</si>
  <si>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</si>
  <si>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</si>
  <si>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</si>
  <si>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</si>
  <si>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</si>
  <si>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</si>
  <si>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</si>
  <si>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</si>
  <si>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</si>
  <si>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</si>
  <si>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</si>
  <si>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</si>
  <si>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</si>
  <si>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</si>
  <si>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</si>
  <si>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</si>
  <si>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</si>
  <si>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</si>
  <si>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</si>
  <si>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</si>
  <si>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</si>
  <si>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</si>
  <si>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</si>
  <si>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</si>
  <si>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</si>
  <si>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</si>
  <si>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</si>
  <si>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</si>
  <si>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</si>
  <si>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</si>
  <si>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</si>
  <si>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</si>
  <si>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</si>
  <si>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</si>
  <si>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</si>
  <si>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</si>
  <si>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</si>
  <si>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</si>
  <si>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</si>
  <si>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</si>
  <si>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</si>
  <si>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</si>
  <si>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</si>
  <si>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</si>
  <si>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</si>
  <si>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</si>
  <si>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</si>
  <si>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</si>
  <si>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</si>
  <si>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</si>
  <si>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</si>
  <si>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</si>
  <si>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</si>
  <si>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</si>
  <si>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</si>
  <si>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</si>
  <si>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</si>
  <si>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</si>
  <si>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</si>
  <si>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</si>
  <si>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</si>
  <si>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</si>
  <si>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</si>
  <si>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</si>
  <si>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</si>
  <si>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</si>
  <si>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</si>
  <si>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</si>
  <si>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</si>
  <si>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</si>
  <si>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</si>
  <si>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</si>
  <si>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</si>
  <si>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</si>
  <si>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</si>
  <si>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</si>
  <si>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</si>
  <si>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</si>
  <si>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</si>
  <si>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</si>
  <si>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</si>
  <si>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</si>
  <si>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</si>
  <si>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</si>
  <si>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</si>
  <si>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</si>
  <si>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</si>
  <si>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</si>
  <si>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</si>
  <si>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</si>
  <si>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</si>
  <si>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</si>
  <si>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</si>
  <si>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</si>
  <si>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</si>
  <si>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</si>
  <si>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</si>
  <si>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</si>
  <si>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</si>
  <si>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</si>
  <si>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</si>
  <si>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</si>
  <si>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</si>
  <si>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</si>
  <si>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</si>
  <si>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</si>
  <si>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</si>
  <si>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</si>
  <si>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</si>
  <si>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</si>
  <si>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</si>
  <si>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</si>
  <si>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</si>
  <si>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</si>
  <si>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</si>
  <si>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</si>
  <si>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</si>
  <si>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</si>
  <si>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</si>
  <si>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</si>
  <si>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</si>
  <si>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</si>
  <si>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</si>
  <si>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</si>
  <si>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</si>
  <si>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</si>
  <si>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</si>
  <si>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</si>
  <si>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</si>
  <si>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</si>
  <si>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</si>
  <si>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</si>
  <si>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</si>
  <si>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</si>
  <si>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</si>
  <si>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</si>
  <si>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</si>
  <si>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</si>
  <si>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</si>
  <si>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</si>
  <si>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</si>
  <si>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</si>
  <si>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</si>
  <si>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</si>
  <si>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</si>
  <si>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</si>
  <si>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</si>
  <si>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</si>
  <si>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</si>
  <si>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</si>
  <si>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</si>
  <si>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</si>
  <si>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</si>
  <si>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</si>
  <si>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</si>
  <si>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</si>
  <si>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</si>
  <si>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</si>
  <si>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</si>
  <si>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</si>
  <si>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</si>
  <si>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</si>
  <si>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</si>
  <si>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</si>
  <si>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</si>
  <si>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</si>
  <si>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</si>
  <si>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</si>
  <si>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</si>
  <si>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</si>
  <si>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</si>
  <si>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</si>
  <si>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</si>
  <si>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</si>
  <si>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</si>
  <si>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</si>
  <si>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</si>
  <si>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</si>
  <si>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</si>
  <si>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</si>
  <si>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</si>
  <si>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</si>
  <si>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</si>
  <si>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</si>
  <si>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</si>
  <si>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</si>
  <si>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</si>
  <si>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</si>
  <si>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</si>
  <si>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</si>
  <si>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</si>
  <si>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</si>
  <si>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</si>
  <si>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</si>
  <si>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</si>
  <si>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</si>
  <si>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</si>
  <si>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</si>
  <si>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</si>
  <si>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</si>
  <si>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</si>
  <si>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</si>
  <si>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</si>
  <si>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</si>
  <si>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</si>
  <si>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</si>
  <si>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</si>
  <si>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</si>
  <si>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</si>
  <si>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</si>
  <si>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</si>
  <si>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</si>
  <si>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</si>
  <si>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</si>
  <si>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</si>
  <si>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</si>
  <si>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</si>
  <si>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</si>
  <si>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</si>
  <si>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</si>
  <si>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</si>
  <si>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</si>
  <si>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</si>
  <si>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</si>
  <si>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</si>
  <si>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</si>
  <si>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</si>
  <si>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</si>
  <si>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</si>
  <si>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</si>
  <si>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</si>
  <si>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</si>
  <si>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</si>
  <si>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</si>
  <si>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</si>
  <si>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</si>
  <si>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</si>
  <si>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</si>
  <si>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</si>
  <si>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</si>
  <si>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</si>
  <si>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</si>
  <si>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</si>
  <si>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</si>
  <si>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</si>
  <si>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</si>
  <si>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</si>
  <si>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</si>
  <si>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</si>
  <si>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</si>
  <si>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</si>
  <si>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</si>
  <si>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</si>
  <si>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</si>
  <si>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</si>
  <si>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</si>
  <si>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</si>
  <si>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</si>
  <si>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</si>
  <si>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</si>
  <si>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</si>
  <si>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</si>
  <si>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</si>
  <si>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</si>
  <si>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</si>
  <si>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</si>
  <si>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</si>
  <si>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</si>
  <si>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</si>
  <si>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</si>
  <si>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</si>
  <si>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</si>
  <si>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</si>
  <si>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</si>
  <si>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</si>
  <si>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</si>
  <si>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</si>
  <si>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</si>
  <si>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</si>
  <si>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</si>
  <si>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</si>
  <si>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</si>
  <si>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</si>
  <si>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</si>
  <si>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</si>
  <si>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</si>
  <si>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</si>
  <si>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</si>
  <si>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</si>
  <si>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</si>
  <si>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</si>
  <si>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</si>
  <si>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</si>
  <si>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</si>
  <si>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</si>
  <si>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</si>
  <si>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</si>
  <si>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</si>
  <si>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</si>
  <si>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</si>
  <si>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</si>
  <si>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</si>
  <si>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</si>
  <si>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</si>
  <si>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</si>
  <si>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</si>
  <si>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</si>
  <si>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</si>
  <si>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</si>
  <si>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</si>
  <si>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</si>
  <si>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</si>
  <si>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</si>
  <si>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</si>
  <si>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</si>
  <si>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</si>
  <si>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</si>
  <si>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</si>
  <si>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</si>
  <si>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</si>
  <si>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</si>
  <si>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</si>
  <si>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</si>
  <si>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</si>
  <si>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</si>
  <si>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</si>
  <si>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</si>
  <si>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</si>
  <si>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</si>
  <si>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</si>
  <si>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</si>
  <si>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</si>
  <si>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</si>
  <si>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</si>
  <si>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</si>
  <si>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</si>
  <si>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</si>
  <si>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</si>
  <si>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</si>
  <si>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</si>
  <si>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</si>
  <si>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</si>
  <si>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</si>
  <si>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</si>
  <si>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</si>
  <si>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</si>
  <si>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</si>
  <si>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</si>
  <si>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</si>
  <si>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</si>
  <si>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</si>
  <si>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</si>
  <si>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</si>
  <si>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</si>
  <si>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</si>
  <si>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</si>
  <si>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</si>
  <si>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</si>
  <si>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</si>
  <si>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</si>
  <si>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</si>
  <si>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</si>
  <si>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</si>
  <si>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</si>
  <si>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</si>
  <si>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</si>
  <si>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</si>
  <si>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</si>
  <si>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</si>
  <si>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</si>
  <si>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</si>
  <si>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</si>
  <si>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</si>
  <si>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</si>
  <si>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</si>
  <si>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</si>
  <si>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</si>
  <si>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</si>
  <si>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</si>
  <si>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</si>
  <si>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</si>
  <si>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</si>
  <si>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</si>
  <si>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</si>
  <si>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</si>
  <si>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</si>
  <si>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</si>
  <si>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</si>
  <si>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</si>
  <si>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</si>
  <si>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</si>
  <si>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</si>
  <si>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</si>
  <si>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</si>
  <si>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</si>
  <si>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</si>
  <si>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</si>
  <si>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</si>
  <si>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</si>
  <si>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</si>
  <si>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</si>
  <si>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</si>
  <si>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</si>
  <si>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</si>
  <si>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</si>
  <si>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</si>
  <si>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</si>
  <si>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</si>
  <si>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</si>
  <si>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</si>
  <si>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</si>
  <si>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</si>
  <si>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</si>
  <si>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</si>
  <si>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</si>
  <si>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</si>
  <si>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</si>
  <si>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</si>
  <si>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</si>
  <si>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</si>
  <si>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</si>
  <si>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</si>
  <si>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</si>
  <si>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</si>
  <si>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</si>
  <si>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</si>
  <si>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</si>
  <si>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</si>
  <si>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</si>
  <si>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</si>
  <si>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</si>
  <si>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</si>
  <si>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</si>
  <si>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</si>
  <si>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</si>
  <si>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</si>
  <si>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</si>
  <si>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</si>
  <si>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</si>
  <si>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</si>
  <si>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</si>
  <si>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</si>
  <si>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</si>
  <si>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</si>
  <si>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</si>
  <si>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</si>
  <si>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</si>
  <si>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</si>
  <si>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</si>
  <si>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</si>
  <si>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</si>
  <si>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</si>
  <si>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</si>
  <si>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</si>
  <si>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</si>
  <si>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</si>
  <si>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</si>
  <si>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</si>
  <si>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</si>
  <si>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</si>
  <si>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</si>
  <si>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</si>
  <si>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</si>
  <si>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</si>
  <si>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</si>
  <si>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</si>
  <si>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</si>
  <si>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</si>
  <si>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</si>
  <si>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</si>
  <si>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</si>
  <si>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</si>
  <si>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</si>
  <si>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</si>
  <si>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</si>
  <si>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</si>
  <si>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</si>
  <si>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</si>
  <si>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</si>
  <si>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</si>
  <si>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</si>
  <si>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</si>
  <si>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</si>
  <si>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</si>
  <si>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</si>
  <si>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</si>
  <si>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</si>
  <si>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</si>
  <si>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</si>
  <si>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</si>
  <si>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</si>
  <si>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</si>
  <si>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</si>
  <si>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</si>
  <si>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</si>
  <si>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</si>
  <si>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</si>
  <si>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</si>
  <si>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</si>
  <si>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</si>
  <si>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</si>
  <si>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</si>
  <si>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</si>
  <si>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</si>
  <si>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</si>
  <si>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</si>
  <si>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</si>
  <si>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</si>
  <si>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</si>
  <si>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</si>
  <si>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</si>
  <si>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</si>
  <si>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</si>
  <si>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</si>
  <si>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</si>
  <si>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</si>
  <si>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</si>
  <si>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</si>
  <si>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</si>
  <si>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</si>
  <si>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</si>
  <si>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</si>
  <si>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</si>
  <si>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</si>
  <si>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</si>
  <si>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</si>
  <si>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</si>
  <si>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</si>
  <si>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</si>
  <si>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</si>
  <si>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</si>
  <si>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</si>
  <si>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</si>
  <si>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</si>
  <si>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</si>
  <si>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</si>
  <si>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</si>
  <si>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</si>
  <si>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</si>
  <si>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</si>
  <si>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</si>
  <si>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</si>
  <si>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</si>
  <si>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</si>
  <si>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</si>
  <si>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</si>
  <si>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</si>
  <si>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</si>
  <si>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</si>
  <si>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</si>
  <si>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</si>
  <si>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</si>
  <si>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</si>
  <si>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</si>
  <si>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</si>
  <si>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</si>
  <si>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</si>
  <si>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</si>
  <si>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</si>
  <si>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</si>
  <si>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</si>
  <si>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</si>
  <si>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</si>
  <si>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</si>
  <si>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</si>
  <si>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</si>
  <si>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</si>
  <si>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</si>
  <si>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</si>
  <si>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</si>
  <si>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</si>
  <si>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</si>
  <si>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</si>
  <si>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</si>
  <si>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</si>
  <si>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</si>
  <si>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</si>
  <si>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</si>
  <si>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</si>
  <si>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</si>
  <si>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</si>
  <si>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</si>
  <si>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</si>
  <si>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</si>
  <si>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</si>
  <si>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</si>
  <si>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</si>
  <si>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</si>
  <si>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</si>
  <si>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</si>
  <si>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</si>
  <si>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</si>
  <si>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</si>
  <si>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</si>
  <si>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</si>
  <si>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</si>
  <si>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</si>
  <si>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</si>
  <si>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</si>
  <si>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</si>
  <si>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</si>
  <si>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</si>
  <si>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</si>
  <si>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</si>
  <si>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</si>
  <si>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</si>
  <si>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</si>
  <si>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</si>
  <si>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</si>
  <si>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</si>
  <si>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</si>
  <si>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</si>
  <si>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</si>
  <si>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</si>
  <si>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</si>
  <si>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</si>
  <si>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</si>
  <si>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</si>
  <si>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</si>
  <si>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</si>
  <si>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</si>
  <si>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</si>
  <si>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</si>
  <si>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</si>
  <si>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</si>
  <si>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</si>
  <si>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</si>
  <si>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</si>
  <si>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</si>
  <si>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</si>
  <si>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</si>
  <si>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</si>
  <si>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</si>
  <si>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</si>
  <si>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</si>
  <si>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</si>
  <si>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</si>
  <si>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</si>
  <si>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</si>
  <si>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</si>
  <si>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</si>
  <si>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</si>
  <si>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</si>
  <si>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</si>
  <si>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</si>
  <si>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</si>
  <si>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</si>
  <si>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</si>
  <si>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</si>
  <si>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</si>
  <si>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</si>
  <si>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</si>
  <si>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</si>
  <si>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</si>
  <si>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</si>
  <si>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</si>
  <si>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</si>
  <si>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</si>
  <si>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</si>
  <si>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</si>
  <si>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</si>
  <si>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</si>
  <si>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</si>
  <si>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</si>
  <si>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</si>
  <si>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</si>
  <si>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</si>
  <si>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</si>
  <si>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</si>
  <si>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</si>
  <si>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</si>
  <si>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</si>
  <si>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</si>
  <si>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</si>
  <si>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</si>
  <si>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</si>
  <si>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</si>
  <si>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</si>
  <si>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</si>
  <si>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</si>
  <si>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</si>
  <si>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</si>
  <si>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</si>
  <si>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</si>
  <si>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</si>
  <si>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</si>
  <si>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</si>
  <si>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</si>
  <si>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</si>
  <si>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</si>
  <si>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</si>
  <si>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</si>
  <si>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</si>
  <si>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</si>
  <si>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</si>
  <si>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</si>
  <si>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</si>
  <si>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</si>
  <si>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</si>
  <si>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</si>
  <si>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</si>
  <si>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</si>
  <si>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</si>
  <si>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</si>
  <si>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</si>
  <si>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</si>
  <si>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</si>
  <si>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</si>
  <si>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</si>
  <si>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</si>
  <si>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</si>
  <si>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</si>
  <si>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</si>
  <si>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</si>
  <si>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</si>
  <si>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</si>
  <si>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</si>
  <si>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</si>
  <si>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</si>
  <si>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</si>
  <si>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</si>
  <si>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</si>
  <si>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</si>
  <si>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</si>
  <si>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</si>
  <si>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</si>
  <si>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</si>
  <si>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</si>
  <si>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</si>
  <si>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</si>
  <si>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</si>
  <si>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</si>
  <si>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</si>
  <si>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</si>
  <si>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</si>
  <si>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</si>
  <si>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</si>
  <si>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</si>
  <si>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</si>
  <si>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</si>
  <si>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</si>
  <si>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</si>
  <si>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</si>
  <si>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</si>
  <si>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</si>
  <si>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</si>
  <si>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</si>
  <si>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</si>
  <si>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</si>
  <si>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</si>
  <si>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</si>
  <si>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</si>
  <si>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</si>
  <si>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</si>
  <si>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</si>
  <si>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</si>
  <si>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</si>
  <si>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</si>
  <si>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</si>
  <si>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</si>
  <si>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</si>
  <si>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</si>
  <si>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</si>
  <si>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</si>
  <si>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</si>
  <si>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</si>
  <si>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</si>
  <si>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</si>
  <si>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</si>
  <si>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</si>
  <si>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</si>
  <si>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</si>
  <si>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</si>
  <si>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</si>
  <si>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</si>
  <si>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</si>
  <si>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</si>
  <si>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</si>
  <si>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</si>
  <si>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</si>
  <si>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</si>
  <si>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</si>
  <si>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</si>
  <si>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</si>
  <si>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</si>
  <si>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</si>
  <si>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</si>
  <si>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</si>
  <si>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</si>
  <si>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</si>
  <si>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</si>
  <si>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</si>
  <si>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</si>
  <si>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</si>
  <si>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</si>
  <si>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</si>
  <si>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</si>
  <si>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</si>
  <si>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</si>
  <si>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</si>
  <si>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</si>
  <si>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</si>
  <si>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</si>
  <si>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</si>
  <si>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</si>
  <si>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</si>
  <si>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</si>
  <si>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</si>
  <si>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</si>
  <si>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</si>
  <si>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</si>
  <si>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</si>
  <si>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</si>
  <si>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</si>
  <si>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</si>
  <si>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</si>
  <si>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</si>
  <si>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</si>
  <si>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</si>
  <si>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</si>
  <si>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</si>
  <si>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</si>
  <si>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</si>
  <si>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</si>
  <si>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</si>
  <si>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</si>
  <si>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</si>
  <si>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</si>
  <si>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</si>
  <si>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</si>
  <si>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</si>
  <si>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</si>
  <si>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</si>
  <si>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</si>
  <si>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</si>
  <si>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</si>
  <si>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</si>
  <si>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</si>
  <si>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</si>
  <si>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</si>
  <si>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</si>
  <si>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</si>
  <si>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</si>
  <si>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</si>
  <si>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</si>
  <si>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</si>
  <si>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</si>
  <si>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</si>
  <si>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</si>
  <si>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</si>
  <si>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</si>
  <si>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</si>
  <si>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</si>
  <si>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</si>
  <si>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</si>
  <si>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</si>
  <si>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</si>
  <si>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</si>
  <si>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</si>
  <si>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</si>
  <si>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</si>
  <si>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</si>
  <si>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</si>
  <si>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</si>
  <si>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</si>
  <si>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</si>
  <si>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</si>
  <si>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</si>
  <si>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</si>
  <si>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</si>
  <si>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</si>
  <si>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</si>
  <si>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</si>
  <si>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</si>
  <si>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</si>
  <si>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</si>
  <si>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</si>
  <si>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</si>
  <si>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</si>
  <si>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</si>
  <si>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</si>
  <si>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</si>
  <si>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</si>
  <si>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</si>
  <si>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</si>
  <si>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</si>
  <si>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</si>
  <si>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</si>
  <si>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</si>
  <si>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</si>
  <si>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</si>
  <si>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</si>
  <si>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</si>
  <si>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</si>
  <si>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</si>
  <si>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</si>
  <si>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</si>
  <si>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</si>
  <si>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</si>
  <si>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</si>
  <si>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</si>
  <si>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</si>
  <si>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</si>
  <si>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</si>
  <si>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</si>
  <si>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</si>
  <si>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</si>
  <si>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</si>
  <si>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</si>
  <si>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</si>
  <si>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</si>
  <si>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</si>
  <si>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</si>
  <si>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</si>
  <si>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</si>
  <si>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</si>
  <si>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</si>
  <si>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</si>
  <si>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</si>
  <si>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</si>
  <si>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</si>
  <si>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</si>
  <si>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</si>
  <si>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</si>
  <si>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</si>
  <si>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</si>
  <si>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</si>
  <si>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</si>
  <si>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</si>
  <si>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</si>
  <si>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</si>
  <si>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</si>
  <si>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</si>
  <si>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</si>
  <si>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</si>
  <si>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</si>
  <si>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</si>
  <si>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</si>
  <si>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</si>
  <si>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</si>
  <si>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</si>
  <si>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</si>
  <si>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</si>
  <si>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</si>
  <si>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</si>
  <si>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</si>
  <si>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</si>
  <si>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</si>
  <si>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</si>
  <si>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</si>
  <si>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</si>
  <si>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</si>
  <si>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</si>
  <si>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</si>
  <si>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</si>
  <si>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</si>
  <si>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</si>
  <si>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</si>
  <si>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</si>
  <si>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</si>
  <si>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</si>
  <si>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</si>
  <si>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</si>
  <si>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</si>
  <si>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</si>
  <si>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</si>
  <si>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</si>
  <si>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</si>
  <si>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</si>
  <si>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</si>
  <si>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</si>
  <si>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</si>
  <si>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</si>
  <si>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</si>
  <si>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</si>
  <si>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</si>
  <si>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</si>
  <si>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</si>
  <si>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</si>
  <si>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</si>
  <si>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</si>
  <si>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</si>
  <si>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</si>
  <si>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</si>
  <si>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</si>
  <si>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</si>
  <si>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</si>
  <si>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</si>
  <si>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</si>
  <si>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</si>
  <si>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</si>
  <si>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</si>
  <si>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</si>
  <si>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</si>
  <si>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</si>
  <si>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</si>
  <si>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</si>
  <si>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</si>
  <si>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</si>
  <si>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</si>
  <si>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</si>
  <si>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</si>
  <si>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</si>
  <si>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</si>
  <si>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</si>
  <si>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</si>
  <si>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</si>
  <si>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</si>
  <si>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</si>
  <si>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</si>
  <si>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</si>
  <si>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</si>
  <si>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</si>
  <si>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</si>
  <si>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</si>
  <si>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</si>
  <si>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</si>
  <si>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</si>
  <si>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</si>
  <si>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</si>
  <si>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</si>
  <si>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</si>
  <si>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</si>
  <si>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</si>
  <si>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</si>
  <si>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</si>
  <si>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</si>
  <si>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</si>
  <si>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</si>
  <si>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</si>
  <si>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</si>
  <si>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</si>
  <si>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</si>
  <si>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</si>
  <si>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</si>
  <si>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</si>
  <si>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</si>
  <si>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</si>
  <si>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</si>
  <si>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</si>
  <si>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</si>
  <si>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</si>
  <si>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</si>
  <si>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</si>
  <si>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</si>
  <si>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</si>
  <si>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</si>
  <si>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</si>
  <si>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</si>
  <si>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</si>
  <si>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</si>
  <si>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</si>
  <si>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</si>
  <si>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</si>
  <si>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</si>
  <si>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</si>
  <si>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</si>
  <si>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</si>
  <si>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</si>
  <si>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</si>
  <si>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</si>
  <si>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</si>
  <si>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</si>
  <si>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</si>
  <si>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</si>
  <si>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</si>
  <si>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</si>
  <si>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</si>
  <si>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</si>
  <si>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</si>
  <si>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</si>
  <si>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</si>
  <si>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</si>
  <si>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</si>
  <si>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</si>
  <si>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</si>
  <si>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</si>
  <si>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</si>
  <si>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</si>
  <si>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</si>
  <si>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</si>
  <si>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</si>
  <si>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</si>
  <si>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</si>
  <si>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</si>
  <si>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</si>
  <si>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</si>
  <si>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</si>
  <si>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</si>
  <si>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</si>
  <si>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</si>
  <si>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</si>
  <si>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</si>
  <si>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</si>
  <si>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</si>
  <si>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</si>
  <si>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</si>
  <si>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</si>
  <si>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</si>
  <si>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</si>
  <si>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</si>
  <si>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</si>
  <si>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</si>
  <si>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</si>
  <si>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</si>
  <si>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</si>
  <si>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</si>
  <si>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</si>
  <si>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</si>
  <si>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</si>
  <si>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</si>
  <si>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</si>
  <si>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</si>
  <si>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</si>
  <si>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</si>
  <si>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</si>
  <si>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</si>
  <si>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</si>
  <si>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</si>
  <si>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</si>
  <si>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</si>
  <si>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</si>
  <si>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</si>
  <si>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</si>
  <si>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</si>
  <si>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</si>
  <si>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</si>
  <si>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</si>
  <si>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</si>
  <si>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</si>
  <si>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</si>
  <si>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</si>
  <si>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</si>
  <si>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</si>
  <si>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</si>
  <si>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</si>
  <si>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</si>
  <si>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</si>
  <si>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</si>
  <si>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</si>
  <si>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</si>
  <si>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</si>
  <si>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</si>
  <si>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</si>
  <si>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</si>
  <si>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</si>
  <si>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</si>
  <si>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</si>
  <si>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</si>
  <si>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</si>
  <si>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</si>
  <si>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</si>
  <si>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</si>
  <si>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</si>
  <si>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</si>
  <si>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</si>
  <si>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</si>
  <si>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</si>
  <si>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</si>
  <si>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</si>
  <si>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</si>
  <si>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</si>
  <si>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</si>
  <si>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</si>
  <si>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</si>
  <si>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</si>
  <si>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</si>
  <si>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</si>
  <si>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</si>
  <si>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</si>
  <si>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</si>
  <si>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</si>
  <si>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</si>
  <si>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</si>
  <si>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</si>
  <si>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</si>
  <si>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</si>
  <si>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</si>
  <si>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</si>
  <si>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</si>
  <si>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</si>
  <si>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</si>
  <si>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</si>
  <si>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</si>
  <si>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</si>
  <si>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</si>
  <si>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</si>
  <si>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</si>
  <si>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</si>
  <si>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</si>
  <si>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</si>
  <si>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</si>
  <si>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</si>
  <si>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</si>
  <si>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</si>
  <si>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</si>
  <si>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</si>
  <si>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</si>
  <si>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</si>
  <si>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</si>
  <si>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</si>
  <si>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</si>
  <si>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</si>
  <si>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</si>
  <si>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</si>
  <si>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</si>
  <si>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</si>
  <si>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</si>
  <si>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</si>
  <si>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</si>
  <si>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</si>
  <si>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</si>
  <si>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</si>
  <si>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</si>
  <si>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</si>
  <si>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</si>
  <si>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</si>
  <si>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</si>
  <si>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</si>
  <si>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</si>
  <si>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</si>
  <si>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</si>
  <si>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</si>
  <si>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</si>
  <si>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</si>
  <si>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</si>
  <si>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</si>
  <si>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</si>
  <si>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</si>
  <si>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</si>
  <si>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</si>
  <si>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</si>
  <si>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</si>
  <si>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</si>
  <si>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</si>
  <si>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</si>
  <si>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</si>
  <si>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</si>
  <si>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</si>
  <si>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</si>
  <si>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</si>
  <si>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</si>
  <si>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</si>
  <si>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</si>
  <si>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</si>
  <si>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</si>
  <si>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</si>
  <si>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</si>
  <si>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</si>
  <si>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</si>
  <si>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</si>
  <si>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</si>
  <si>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</si>
  <si>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</si>
  <si>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</si>
  <si>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</si>
  <si>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</si>
  <si>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</si>
  <si>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</si>
  <si>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</si>
  <si>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</si>
  <si>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</si>
  <si>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</si>
  <si>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</si>
  <si>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</si>
  <si>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</si>
  <si>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</si>
  <si>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</si>
  <si>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</si>
  <si>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</si>
  <si>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</si>
  <si>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</si>
  <si>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</si>
  <si>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</si>
  <si>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</si>
  <si>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</si>
  <si>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</si>
  <si>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</si>
  <si>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</si>
  <si>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</si>
  <si>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</si>
  <si>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</si>
  <si>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</si>
  <si>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</si>
  <si>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</si>
  <si>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</si>
  <si>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</si>
  <si>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</si>
  <si>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</si>
  <si>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</si>
  <si>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</si>
  <si>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</si>
  <si>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</si>
  <si>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</si>
  <si>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</si>
  <si>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</si>
  <si>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</si>
  <si>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</si>
  <si>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</si>
  <si>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</si>
  <si>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</si>
  <si>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</si>
  <si>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</si>
  <si>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</si>
  <si>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</si>
  <si>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</si>
  <si>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</si>
  <si>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</si>
  <si>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</si>
  <si>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</si>
  <si>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</si>
  <si>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</si>
  <si>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</si>
  <si>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</si>
  <si>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</si>
  <si>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</si>
  <si>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</si>
  <si>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</si>
  <si>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</si>
  <si>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</si>
  <si>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</si>
  <si>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</si>
  <si>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</si>
  <si>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</si>
  <si>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</si>
  <si>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</si>
  <si>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</si>
  <si>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</si>
  <si>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</si>
  <si>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</si>
  <si>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</si>
  <si>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</si>
  <si>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</si>
  <si>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</si>
  <si>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</si>
  <si>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</si>
  <si>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</si>
  <si>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</si>
  <si>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</si>
  <si>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</si>
  <si>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</si>
  <si>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</si>
  <si>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</si>
  <si>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</si>
  <si>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</si>
  <si>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</si>
  <si>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</si>
  <si>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</si>
  <si>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</si>
  <si>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</si>
  <si>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</si>
  <si>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</si>
  <si>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</si>
  <si>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</si>
  <si>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</si>
  <si>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</si>
  <si>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</si>
  <si>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</si>
  <si>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</si>
  <si>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</si>
  <si>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</si>
  <si>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</si>
  <si>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</si>
  <si>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</si>
  <si>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</si>
  <si>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</si>
  <si>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</si>
  <si>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</si>
  <si>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</si>
  <si>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</si>
  <si>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</si>
  <si>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</si>
  <si>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</si>
  <si>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</si>
  <si>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</si>
  <si>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</si>
  <si>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</si>
  <si>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</si>
  <si>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</si>
  <si>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</si>
  <si>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</si>
  <si>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</si>
  <si>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</si>
  <si>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</si>
  <si>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</si>
  <si>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</si>
  <si>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</si>
  <si>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</si>
  <si>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</si>
  <si>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</si>
  <si>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</si>
  <si>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</si>
  <si>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</si>
  <si>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</si>
  <si>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</si>
  <si>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</si>
  <si>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</si>
  <si>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</si>
  <si>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</si>
  <si>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</si>
  <si>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</si>
  <si>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</si>
  <si>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</si>
  <si>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</si>
  <si>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</si>
  <si>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</si>
  <si>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</si>
  <si>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</si>
  <si>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</si>
  <si>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</si>
  <si>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</si>
  <si>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</si>
  <si>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</si>
  <si>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</si>
  <si>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</si>
  <si>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</si>
  <si>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</si>
  <si>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</si>
  <si>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</si>
  <si>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</si>
  <si>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</si>
  <si>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</si>
  <si>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</si>
  <si>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</si>
  <si>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</si>
  <si>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</si>
  <si>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</si>
  <si>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</si>
  <si>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</si>
  <si>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</si>
  <si>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</si>
  <si>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</si>
  <si>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</si>
  <si>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</si>
  <si>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</si>
  <si>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</si>
  <si>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</si>
  <si>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</si>
  <si>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</si>
  <si>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</si>
  <si>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</si>
  <si>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</si>
  <si>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</si>
  <si>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</si>
  <si>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</si>
  <si>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</si>
  <si>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</si>
  <si>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</si>
  <si>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</si>
  <si>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</si>
  <si>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</si>
  <si>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</si>
  <si>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</si>
  <si>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</si>
  <si>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</si>
  <si>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</si>
  <si>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</si>
  <si>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</si>
  <si>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</si>
  <si>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</si>
  <si>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</si>
  <si>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</si>
  <si>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</si>
  <si>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</si>
  <si>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</si>
  <si>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</si>
  <si>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</si>
  <si>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</si>
  <si>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</si>
  <si>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</si>
  <si>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</si>
  <si>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</si>
  <si>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</si>
  <si>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</si>
  <si>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</si>
  <si>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</si>
  <si>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</si>
  <si>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</si>
  <si>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</si>
  <si>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</si>
  <si>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</si>
  <si>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</si>
  <si>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</si>
  <si>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</si>
  <si>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</si>
  <si>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</si>
  <si>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</si>
  <si>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</si>
  <si>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</si>
  <si>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</si>
  <si>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</si>
  <si>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</si>
  <si>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</si>
  <si>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</si>
  <si>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</si>
  <si>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</si>
  <si>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</si>
  <si>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</si>
  <si>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</si>
  <si>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</si>
  <si>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</si>
  <si>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</si>
  <si>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</si>
  <si>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</si>
  <si>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</si>
  <si>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</si>
  <si>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</si>
  <si>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</si>
  <si>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</si>
  <si>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</si>
  <si>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</si>
  <si>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</si>
  <si>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</si>
  <si>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</si>
  <si>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</si>
  <si>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</si>
  <si>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</si>
  <si>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</si>
  <si>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</si>
  <si>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</si>
  <si>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</si>
  <si>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</si>
  <si>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</si>
  <si>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</si>
  <si>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</si>
  <si>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</si>
  <si>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</si>
  <si>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</si>
  <si>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</si>
  <si>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</si>
  <si>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</si>
  <si>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</si>
  <si>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</si>
  <si>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</si>
  <si>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</si>
  <si>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</si>
  <si>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</si>
  <si>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</si>
  <si>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</si>
  <si>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</si>
  <si>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</si>
  <si>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</si>
  <si>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</si>
  <si>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</si>
  <si>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</si>
  <si>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</si>
  <si>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</si>
  <si>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</si>
  <si>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</si>
  <si>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</si>
  <si>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</si>
  <si>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</si>
  <si>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</si>
  <si>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</si>
  <si>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</si>
  <si>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</si>
  <si>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</si>
  <si>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</si>
  <si>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</si>
  <si>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</si>
  <si>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</si>
  <si>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</si>
  <si>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</si>
  <si>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</si>
  <si>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</si>
  <si>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</si>
  <si>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</si>
  <si>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</si>
  <si>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</si>
  <si>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</si>
  <si>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</si>
  <si>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</si>
  <si>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</si>
  <si>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</si>
  <si>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</si>
  <si>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</si>
  <si>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</si>
  <si>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</si>
  <si>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</si>
  <si>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</si>
  <si>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</si>
  <si>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</si>
  <si>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</si>
  <si>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</si>
  <si>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</si>
  <si>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</si>
  <si>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</si>
  <si>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</si>
  <si>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</si>
  <si>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</si>
  <si>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</si>
  <si>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</si>
  <si>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</si>
  <si>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</si>
  <si>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</si>
  <si>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</si>
  <si>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</si>
  <si>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</si>
  <si>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</si>
  <si>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</si>
  <si>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</si>
  <si>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</si>
  <si>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</si>
  <si>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</si>
  <si>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</si>
  <si>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</si>
  <si>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</si>
  <si>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</si>
  <si>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</si>
  <si>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</si>
  <si>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</si>
  <si>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</si>
  <si>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</si>
  <si>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</si>
  <si>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</si>
  <si>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</si>
  <si>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</si>
  <si>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</si>
  <si>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</si>
  <si>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</si>
  <si>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</si>
  <si>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</si>
  <si>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</si>
  <si>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</si>
  <si>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</si>
  <si>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</si>
  <si>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</si>
  <si>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</si>
  <si>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</si>
  <si>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</si>
  <si>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</si>
  <si>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</si>
  <si>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</si>
  <si>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</si>
  <si>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</si>
  <si>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</si>
  <si>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</si>
  <si>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</si>
  <si>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</si>
  <si>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</si>
  <si>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</si>
  <si>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</si>
  <si>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</si>
  <si>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</si>
  <si>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</si>
  <si>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</si>
  <si>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</si>
  <si>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</si>
  <si>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</si>
  <si>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</si>
  <si>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</si>
  <si>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</si>
  <si>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</si>
  <si>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</si>
  <si>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</si>
  <si>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</si>
  <si>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</si>
  <si>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</si>
  <si>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</si>
  <si>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</si>
  <si>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</si>
  <si>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</si>
  <si>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</si>
  <si>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</si>
  <si>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</si>
  <si>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</si>
  <si>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</si>
  <si>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</si>
  <si>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</si>
  <si>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</si>
  <si>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</si>
  <si>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</si>
  <si>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</si>
  <si>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</si>
  <si>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</si>
  <si>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</si>
  <si>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</si>
  <si>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</si>
  <si>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</si>
  <si>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</si>
  <si>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</si>
  <si>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</si>
  <si>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</si>
  <si>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</si>
  <si>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</si>
  <si>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</si>
  <si>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</si>
  <si>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</si>
  <si>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</si>
  <si>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</si>
  <si>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</si>
  <si>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</si>
  <si>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</si>
  <si>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</si>
  <si>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</si>
  <si>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</si>
  <si>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</si>
  <si>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</si>
  <si>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</si>
  <si>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</si>
  <si>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</si>
  <si>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</si>
  <si>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</si>
  <si>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</si>
  <si>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</si>
  <si>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</si>
  <si>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</si>
  <si>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</si>
  <si>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</si>
  <si>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</si>
  <si>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</si>
  <si>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</si>
  <si>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</si>
  <si>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</si>
  <si>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</si>
  <si>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</si>
  <si>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</si>
  <si>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</si>
  <si>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</si>
  <si>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</si>
  <si>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</si>
  <si>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</si>
  <si>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</si>
  <si>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</si>
  <si>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</si>
  <si>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</si>
  <si>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</si>
  <si>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</si>
  <si>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</si>
  <si>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</si>
  <si>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</si>
  <si>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</si>
  <si>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</si>
  <si>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</si>
  <si>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</si>
  <si>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</si>
  <si>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</si>
  <si>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</si>
  <si>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</si>
  <si>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</si>
  <si>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</si>
  <si>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</si>
  <si>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</si>
  <si>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</si>
  <si>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</si>
  <si>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</si>
  <si>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</si>
  <si>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</si>
  <si>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</si>
  <si>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</si>
  <si>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</si>
  <si>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</si>
  <si>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</si>
  <si>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</si>
  <si>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</si>
  <si>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</si>
  <si>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</si>
  <si>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</si>
  <si>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</si>
  <si>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</si>
  <si>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</si>
  <si>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</si>
  <si>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</si>
  <si>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</si>
  <si>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</si>
  <si>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</si>
  <si>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</si>
  <si>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</si>
  <si>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</si>
  <si>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</si>
  <si>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</si>
  <si>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</si>
  <si>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</si>
  <si>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</si>
  <si>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</si>
  <si>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</si>
  <si>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</si>
  <si>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</si>
  <si>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</si>
  <si>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</si>
  <si>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</si>
  <si>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</si>
  <si>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</si>
  <si>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</si>
  <si>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</si>
  <si>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</si>
  <si>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</si>
  <si>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</si>
  <si>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</si>
  <si>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</si>
  <si>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</si>
  <si>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</si>
  <si>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</si>
  <si>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</si>
  <si>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</si>
  <si>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</si>
  <si>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</si>
  <si>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</si>
  <si>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</si>
  <si>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</si>
  <si>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</si>
  <si>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</si>
  <si>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</si>
  <si>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</si>
  <si>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</si>
  <si>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</si>
  <si>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</si>
  <si>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</si>
  <si>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</si>
  <si>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</si>
  <si>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</si>
  <si>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</si>
  <si>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</si>
  <si>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</si>
  <si>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</si>
  <si>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</si>
  <si>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</si>
  <si>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</si>
  <si>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</si>
  <si>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</si>
  <si>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</si>
  <si>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</si>
  <si>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</si>
  <si>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</si>
  <si>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</si>
  <si>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</si>
  <si>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</si>
  <si>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</si>
  <si>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</si>
  <si>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</si>
  <si>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</si>
  <si>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</si>
  <si>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</si>
  <si>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</si>
  <si>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</si>
  <si>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</si>
  <si>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</si>
  <si>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</si>
  <si>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</si>
  <si>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</si>
  <si>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</si>
  <si>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</si>
  <si>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</si>
  <si>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</si>
  <si>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</si>
  <si>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</si>
  <si>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</si>
  <si>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</si>
  <si>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</si>
  <si>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</si>
  <si>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</si>
  <si>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</si>
  <si>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</si>
  <si>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</si>
  <si>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</si>
  <si>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</si>
  <si>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</si>
  <si>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</si>
  <si>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</si>
  <si>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</si>
  <si>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</si>
  <si>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</si>
  <si>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</si>
  <si>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</si>
  <si>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</si>
  <si>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</si>
  <si>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</si>
  <si>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</si>
  <si>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</si>
  <si>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</si>
  <si>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</si>
  <si>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</si>
  <si>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</si>
  <si>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</si>
  <si>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</si>
  <si>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</si>
  <si>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</si>
  <si>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</si>
  <si>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</si>
  <si>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</si>
  <si>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</si>
  <si>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</si>
  <si>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</si>
  <si>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</si>
  <si>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</si>
  <si>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</si>
  <si>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</si>
  <si>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</si>
  <si>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</si>
  <si>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</si>
  <si>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</si>
  <si>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</si>
  <si>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</si>
  <si>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</si>
  <si>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</si>
  <si>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</si>
  <si>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</si>
  <si>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</si>
  <si>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</si>
  <si>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</si>
  <si>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</si>
  <si>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</si>
  <si>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</si>
  <si>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</si>
  <si>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</si>
  <si>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</si>
  <si>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</si>
  <si>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</si>
  <si>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</si>
  <si>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</si>
  <si>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</si>
  <si>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</si>
  <si>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</si>
  <si>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</si>
  <si>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</si>
  <si>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</si>
  <si>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</si>
  <si>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</si>
  <si>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</si>
  <si>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</si>
  <si>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</si>
  <si>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</si>
  <si>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</si>
  <si>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</si>
  <si>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</si>
  <si>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</si>
  <si>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</si>
  <si>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</si>
  <si>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</si>
  <si>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</si>
  <si>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</si>
  <si>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</si>
  <si>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</si>
  <si>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</si>
  <si>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</si>
  <si>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</si>
  <si>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</si>
  <si>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</si>
  <si>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</si>
  <si>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</si>
  <si>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</si>
  <si>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</si>
  <si>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</si>
  <si>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</si>
  <si>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</si>
  <si>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</si>
  <si>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</si>
  <si>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</si>
  <si>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</si>
  <si>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</si>
  <si>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</si>
  <si>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</si>
  <si>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</si>
  <si>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</si>
  <si>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</si>
  <si>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</si>
  <si>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</si>
  <si>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</si>
  <si>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</si>
  <si>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</si>
  <si>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</si>
  <si>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</si>
  <si>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</si>
  <si>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</si>
  <si>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</si>
  <si>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</si>
  <si>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</si>
  <si>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</si>
  <si>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</si>
  <si>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</si>
  <si>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</si>
  <si>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</si>
  <si>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</si>
  <si>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</si>
  <si>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</si>
  <si>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</si>
  <si>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</si>
  <si>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</si>
  <si>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</si>
  <si>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</si>
  <si>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</si>
  <si>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</si>
  <si>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</si>
  <si>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</si>
  <si>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</si>
  <si>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</si>
  <si>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</si>
  <si>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</si>
  <si>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</si>
  <si>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</si>
  <si>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</si>
  <si>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</si>
  <si>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</si>
  <si>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</si>
  <si>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</si>
  <si>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</si>
  <si>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</si>
  <si>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</si>
  <si>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</si>
  <si>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</si>
  <si>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</si>
  <si>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</si>
  <si>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</si>
  <si>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</si>
  <si>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</si>
  <si>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</si>
  <si>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</si>
  <si>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</si>
  <si>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</si>
  <si>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</si>
  <si>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</si>
  <si>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</si>
  <si>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</si>
  <si>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</si>
  <si>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</si>
  <si>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</si>
  <si>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</si>
  <si>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</si>
  <si>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</si>
  <si>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</si>
  <si>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</si>
  <si>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</si>
  <si>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</si>
  <si>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</si>
  <si>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</si>
  <si>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</si>
  <si>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</si>
  <si>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</si>
  <si>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</si>
  <si>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</si>
  <si>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</si>
  <si>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</si>
  <si>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</si>
  <si>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</si>
  <si>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</si>
  <si>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</si>
  <si>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</si>
  <si>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</si>
  <si>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</si>
  <si>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</si>
  <si>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</si>
  <si>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</si>
  <si>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</si>
  <si>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</si>
  <si>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</si>
  <si>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</si>
  <si>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</si>
  <si>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</si>
  <si>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</si>
  <si>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</si>
  <si>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</si>
  <si>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</si>
  <si>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</si>
  <si>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</si>
  <si>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</si>
  <si>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</si>
  <si>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</si>
  <si>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</si>
  <si>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</si>
  <si>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</si>
  <si>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</si>
  <si>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</si>
  <si>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</si>
  <si>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</si>
  <si>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</si>
  <si>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</si>
  <si>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</si>
  <si>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</si>
  <si>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</si>
  <si>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</si>
  <si>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</si>
  <si>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</si>
  <si>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</si>
  <si>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</si>
  <si>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</si>
  <si>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</si>
  <si>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</si>
  <si>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</si>
  <si>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</si>
  <si>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</si>
  <si>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</si>
  <si>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</si>
  <si>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</si>
  <si>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</si>
  <si>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</si>
  <si>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</si>
  <si>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</si>
  <si>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</si>
  <si>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</si>
  <si>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</si>
  <si>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</si>
  <si>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</si>
  <si>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</si>
  <si>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</si>
  <si>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</si>
  <si>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</si>
  <si>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</si>
  <si>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</si>
  <si>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</si>
  <si>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</si>
  <si>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</si>
  <si>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</si>
  <si>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</si>
  <si>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</si>
  <si>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</si>
  <si>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</si>
  <si>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</si>
  <si>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</si>
  <si>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</si>
  <si>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</si>
  <si>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</si>
  <si>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</si>
  <si>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</si>
  <si>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</si>
  <si>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</si>
  <si>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</si>
  <si>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</si>
  <si>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</si>
  <si>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</si>
  <si>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</si>
  <si>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</si>
  <si>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</si>
  <si>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</si>
  <si>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</si>
  <si>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</si>
  <si>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</si>
  <si>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</si>
  <si>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</si>
  <si>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</si>
  <si>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</si>
  <si>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</si>
  <si>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</si>
  <si>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</si>
  <si>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</si>
  <si>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</si>
  <si>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</si>
  <si>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</si>
  <si>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</si>
  <si>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</si>
  <si>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</si>
  <si>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</si>
  <si>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</si>
  <si>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</si>
  <si>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</si>
  <si>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</si>
  <si>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</si>
  <si>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</si>
  <si>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</si>
  <si>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</si>
  <si>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</si>
  <si>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</si>
  <si>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</si>
  <si>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</si>
  <si>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</si>
  <si>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</si>
  <si>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</si>
  <si>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</si>
  <si>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</si>
  <si>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</si>
  <si>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</si>
  <si>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</si>
  <si>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</si>
  <si>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</si>
  <si>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</si>
  <si>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</si>
  <si>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</si>
  <si>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</si>
  <si>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</si>
  <si>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</si>
  <si>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</si>
  <si>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</si>
  <si>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</si>
  <si>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</si>
  <si>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</si>
  <si>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</si>
  <si>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</si>
  <si>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</si>
  <si>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</si>
  <si>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</si>
  <si>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</si>
  <si>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</si>
  <si>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</si>
  <si>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</si>
  <si>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</si>
  <si>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</si>
  <si>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</si>
  <si>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</si>
  <si>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</si>
  <si>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</si>
  <si>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</si>
  <si>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</si>
  <si>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</si>
  <si>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</si>
  <si>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</si>
  <si>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</si>
  <si>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</si>
  <si>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</si>
  <si>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</si>
  <si>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</si>
  <si>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</si>
  <si>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</si>
  <si>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</si>
  <si>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</si>
  <si>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</si>
  <si>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</si>
  <si>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</si>
  <si>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</si>
  <si>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</si>
  <si>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</si>
  <si>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</si>
  <si>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</si>
  <si>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</si>
  <si>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</si>
  <si>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</si>
  <si>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</si>
  <si>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</si>
  <si>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</si>
  <si>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</si>
  <si>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</si>
  <si>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</si>
  <si>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</si>
  <si>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</si>
  <si>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</si>
  <si>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</si>
  <si>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</si>
  <si>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</si>
  <si>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</si>
  <si>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</si>
  <si>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</si>
  <si>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</si>
  <si>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</si>
  <si>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</si>
  <si>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</si>
  <si>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</si>
  <si>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</si>
  <si>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</si>
  <si>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</si>
  <si>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</si>
  <si>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</si>
  <si>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</si>
  <si>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</si>
  <si>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</si>
  <si>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</si>
  <si>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</si>
  <si>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</si>
  <si>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</si>
  <si>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</si>
  <si>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</si>
  <si>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</si>
  <si>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</si>
  <si>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</si>
  <si>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</si>
  <si>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</si>
  <si>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</si>
  <si>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</si>
  <si>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</si>
  <si>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</si>
  <si>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</si>
  <si>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</si>
  <si>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</si>
  <si>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</si>
  <si>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</si>
  <si>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</si>
  <si>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</si>
  <si>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</si>
  <si>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</si>
  <si>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</si>
  <si>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</si>
  <si>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</si>
  <si>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</si>
  <si>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</si>
  <si>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</si>
  <si>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</si>
  <si>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</si>
  <si>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</si>
  <si>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</si>
  <si>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</si>
  <si>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</si>
  <si>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</si>
  <si>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</si>
  <si>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</si>
  <si>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</si>
  <si>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</si>
  <si>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</si>
  <si>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</si>
  <si>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</si>
  <si>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</si>
  <si>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</si>
  <si>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</si>
  <si>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</si>
  <si>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</si>
  <si>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</si>
  <si>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</si>
  <si>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</si>
  <si>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</si>
  <si>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</si>
  <si>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</si>
  <si>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</si>
  <si>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</si>
  <si>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</si>
  <si>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</si>
  <si>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</si>
  <si>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</si>
  <si>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</si>
  <si>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</si>
  <si>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</si>
  <si>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</si>
  <si>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</si>
  <si>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</si>
  <si>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</si>
  <si>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</si>
  <si>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</si>
  <si>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</si>
  <si>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</si>
  <si>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</si>
  <si>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</si>
  <si>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</si>
  <si>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</si>
  <si>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</si>
  <si>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</si>
  <si>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</si>
  <si>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</si>
  <si>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</si>
  <si>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</si>
  <si>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</si>
  <si>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</si>
  <si>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</si>
  <si>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</si>
  <si>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</si>
  <si>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</si>
  <si>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</si>
  <si>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</si>
  <si>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</si>
  <si>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</si>
  <si>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</si>
  <si>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</si>
  <si>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</si>
  <si>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</si>
  <si>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</si>
  <si>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</si>
  <si>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</si>
  <si>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</si>
  <si>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</si>
  <si>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</si>
  <si>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</si>
  <si>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</si>
  <si>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</si>
  <si>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</si>
  <si>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</si>
  <si>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</si>
  <si>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</si>
  <si>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</si>
  <si>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</si>
  <si>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</si>
  <si>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</si>
  <si>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</si>
  <si>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</si>
  <si>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</si>
  <si>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</si>
  <si>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</si>
  <si>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</si>
  <si>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</si>
  <si>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</si>
  <si>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</si>
  <si>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</si>
  <si>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</si>
  <si>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</si>
  <si>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</si>
  <si>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</si>
  <si>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</si>
  <si>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</si>
  <si>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</si>
  <si>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</si>
  <si>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</si>
  <si>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</si>
  <si>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</si>
  <si>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</si>
  <si>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</si>
  <si>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</si>
  <si>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</si>
  <si>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</si>
  <si>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</si>
  <si>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</si>
  <si>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</si>
  <si>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</si>
  <si>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</si>
  <si>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</si>
  <si>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</si>
  <si>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</si>
  <si>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</si>
  <si>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</si>
  <si>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</si>
  <si>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</si>
  <si>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</si>
  <si>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</si>
  <si>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</si>
  <si>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</si>
  <si>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</si>
  <si>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</si>
  <si>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</si>
  <si>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</si>
  <si>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</si>
  <si>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</si>
  <si>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</si>
  <si>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</si>
  <si>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</si>
  <si>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</si>
  <si>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</si>
  <si>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</si>
  <si>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</si>
  <si>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</si>
  <si>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</si>
  <si>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</si>
  <si>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</si>
  <si>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</si>
  <si>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</si>
  <si>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</si>
  <si>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</si>
  <si>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</si>
  <si>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</si>
  <si>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</si>
  <si>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</si>
  <si>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</si>
  <si>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</si>
  <si>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</si>
  <si>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</si>
  <si>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</si>
  <si>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</si>
  <si>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</si>
  <si>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</si>
  <si>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</si>
  <si>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</si>
  <si>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</si>
  <si>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</si>
  <si>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</si>
  <si>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</si>
  <si>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</si>
  <si>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</si>
  <si>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</si>
  <si>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</si>
  <si>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</si>
  <si>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</si>
  <si>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</si>
  <si>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</si>
  <si>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</si>
  <si>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</si>
  <si>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</si>
  <si>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</si>
  <si>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</si>
  <si>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</si>
  <si>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</si>
  <si>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</si>
  <si>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</si>
  <si>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</si>
  <si>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</si>
  <si>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</si>
  <si>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</si>
  <si>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</si>
  <si>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</si>
  <si>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</si>
  <si>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</si>
  <si>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</si>
  <si>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</si>
  <si>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</si>
  <si>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</si>
  <si>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</si>
  <si>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</si>
  <si>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</si>
  <si>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</si>
  <si>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</si>
  <si>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</si>
  <si>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</si>
  <si>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</si>
  <si>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</si>
  <si>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</si>
  <si>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</si>
  <si>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</si>
  <si>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</si>
  <si>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</si>
  <si>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</si>
  <si>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</si>
  <si>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</si>
  <si>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</si>
  <si>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</si>
  <si>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</si>
  <si>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</si>
  <si>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</si>
  <si>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</si>
  <si>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</si>
  <si>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</si>
  <si>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</si>
  <si>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</si>
  <si>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</si>
  <si>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</si>
  <si>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</si>
  <si>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</si>
  <si>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</si>
  <si>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</si>
  <si>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</si>
  <si>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</si>
  <si>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</si>
  <si>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</si>
  <si>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</si>
  <si>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</si>
  <si>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</si>
  <si>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</si>
  <si>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</si>
  <si>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</si>
  <si>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</si>
  <si>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</si>
  <si>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</si>
  <si>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</si>
  <si>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</si>
  <si>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</si>
  <si>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</si>
  <si>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</si>
  <si>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</si>
  <si>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</si>
  <si>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</si>
  <si>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</si>
  <si>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</si>
  <si>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</si>
  <si>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</si>
  <si>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</si>
  <si>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</si>
  <si>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</si>
  <si>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</si>
  <si>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</si>
  <si>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</si>
  <si>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</si>
  <si>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</si>
  <si>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</si>
  <si>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</si>
  <si>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</si>
  <si>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</si>
  <si>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</si>
  <si>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</si>
  <si>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</si>
  <si>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</si>
  <si>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</si>
  <si>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</si>
  <si>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</si>
  <si>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</si>
  <si>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</si>
  <si>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</si>
  <si>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</si>
  <si>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</si>
  <si>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</si>
  <si>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</si>
  <si>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</si>
  <si>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</si>
  <si>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</si>
  <si>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</si>
  <si>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</si>
  <si>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</si>
  <si>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</si>
  <si>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</si>
  <si>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</si>
  <si>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</si>
  <si>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</si>
  <si>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</si>
  <si>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</si>
  <si>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</si>
  <si>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</si>
  <si>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</si>
  <si>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</si>
  <si>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</si>
  <si>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</si>
  <si>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</si>
  <si>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</si>
  <si>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</si>
  <si>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</si>
  <si>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</si>
  <si>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</si>
  <si>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</si>
  <si>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</si>
  <si>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</si>
  <si>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</si>
  <si>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</si>
  <si>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</si>
  <si>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</si>
  <si>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</si>
  <si>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</si>
  <si>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</si>
  <si>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</si>
  <si>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</si>
  <si>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</si>
  <si>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</si>
  <si>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</si>
  <si>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</si>
  <si>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</si>
  <si>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</si>
  <si>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</si>
  <si>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</si>
  <si>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</si>
  <si>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</si>
  <si>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</si>
  <si>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</si>
  <si>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</si>
  <si>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</si>
  <si>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</si>
  <si>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</si>
  <si>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</si>
  <si>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</si>
  <si>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</si>
  <si>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</si>
  <si>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</si>
  <si>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</si>
  <si>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</si>
  <si>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</si>
  <si>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</si>
  <si>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</si>
  <si>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</si>
  <si>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</si>
  <si>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</si>
  <si>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</si>
  <si>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</si>
  <si>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</si>
  <si>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</si>
  <si>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</si>
  <si>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</si>
  <si>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</si>
  <si>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</si>
  <si>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</si>
  <si>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</si>
  <si>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</si>
  <si>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</si>
  <si>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</si>
  <si>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</si>
  <si>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</si>
  <si>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</si>
  <si>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</si>
  <si>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</si>
  <si>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</si>
  <si>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</si>
  <si>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</si>
  <si>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</si>
  <si>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</si>
  <si>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</si>
  <si>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</si>
  <si>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</si>
  <si>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</si>
  <si>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</si>
  <si>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</si>
  <si>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</si>
  <si>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</si>
  <si>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</si>
  <si>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</si>
  <si>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</si>
  <si>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</si>
  <si>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</si>
  <si>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</si>
  <si>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</si>
  <si>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</si>
  <si>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</si>
  <si>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</si>
  <si>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</si>
  <si>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</si>
  <si>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</si>
  <si>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</si>
  <si>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</si>
  <si>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</si>
  <si>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</si>
  <si>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</si>
  <si>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</si>
  <si>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</si>
  <si>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</si>
  <si>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</si>
  <si>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</si>
  <si>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</si>
  <si>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</si>
  <si>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</si>
  <si>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</si>
  <si>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</si>
  <si>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</si>
  <si>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</si>
  <si>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</si>
  <si>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</si>
  <si>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</si>
  <si>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</si>
  <si>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</si>
  <si>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</si>
  <si>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</si>
  <si>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</si>
  <si>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</si>
  <si>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</si>
  <si>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</si>
  <si>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</si>
  <si>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</si>
  <si>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</si>
  <si>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</si>
  <si>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</si>
  <si>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</si>
  <si>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</si>
  <si>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</si>
  <si>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</si>
  <si>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</si>
  <si>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</si>
  <si>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</si>
  <si>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</si>
  <si>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</si>
  <si>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</si>
  <si>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</si>
  <si>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</si>
  <si>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</si>
  <si>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</si>
  <si>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</si>
  <si>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</si>
  <si>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</si>
  <si>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</si>
  <si>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</si>
  <si>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</si>
  <si>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</si>
  <si>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</si>
  <si>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</si>
  <si>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</si>
  <si>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</si>
  <si>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</si>
  <si>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</si>
  <si>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</si>
  <si>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</si>
  <si>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</si>
  <si>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</si>
  <si>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</si>
  <si>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</si>
  <si>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</si>
  <si>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</si>
  <si>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</si>
  <si>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</si>
  <si>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</si>
  <si>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</si>
  <si>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</si>
  <si>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</si>
  <si>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</si>
  <si>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</si>
  <si>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</si>
  <si>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</si>
  <si>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</si>
  <si>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</si>
  <si>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</si>
  <si>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</si>
  <si>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</si>
  <si>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</si>
  <si>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</si>
  <si>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</si>
  <si>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</si>
  <si>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</si>
  <si>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</si>
  <si>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</si>
  <si>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</si>
  <si>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</si>
  <si>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</si>
  <si>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</si>
  <si>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</si>
  <si>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</si>
  <si>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</si>
  <si>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</si>
  <si>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</si>
  <si>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</si>
  <si>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</si>
  <si>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</si>
  <si>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</si>
  <si>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</si>
  <si>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</si>
  <si>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</si>
  <si>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</si>
  <si>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</si>
  <si>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</si>
  <si>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</si>
  <si>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</si>
  <si>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</si>
  <si>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</si>
  <si>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</si>
  <si>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</si>
  <si>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</si>
  <si>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</si>
  <si>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</si>
  <si>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</si>
  <si>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</si>
  <si>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</si>
  <si>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</si>
  <si>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</si>
  <si>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</si>
  <si>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</si>
  <si>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</si>
  <si>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</si>
  <si>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</si>
  <si>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</si>
  <si>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</si>
  <si>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</si>
  <si>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</si>
  <si>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</si>
  <si>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</si>
  <si>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</si>
  <si>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</si>
  <si>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</si>
  <si>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</si>
  <si>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</si>
  <si>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</si>
  <si>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</si>
  <si>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</si>
  <si>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</si>
  <si>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</si>
  <si>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</si>
  <si>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</si>
  <si>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</si>
  <si>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</si>
  <si>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</si>
  <si>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</si>
  <si>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</si>
  <si>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</si>
  <si>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</si>
  <si>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</si>
  <si>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</si>
  <si>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</si>
  <si>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</si>
  <si>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</si>
  <si>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</si>
  <si>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</si>
  <si>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</si>
  <si>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</si>
  <si>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</si>
  <si>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</si>
  <si>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</si>
  <si>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</si>
  <si>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</si>
  <si>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</si>
  <si>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</si>
  <si>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</si>
  <si>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</si>
  <si>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</si>
  <si>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</si>
  <si>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</si>
  <si>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</si>
  <si>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</si>
  <si>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</si>
  <si>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</si>
  <si>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</si>
  <si>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</si>
  <si>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</si>
  <si>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</si>
  <si>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</si>
  <si>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</si>
  <si>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</si>
  <si>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</si>
  <si>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</si>
  <si>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</si>
  <si>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</si>
  <si>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</si>
  <si>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</si>
  <si>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</si>
  <si>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</si>
  <si>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</si>
  <si>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</si>
  <si>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</si>
  <si>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</si>
  <si>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</si>
  <si>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</si>
  <si>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</si>
  <si>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</si>
  <si>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</si>
  <si>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</si>
  <si>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</si>
  <si>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</si>
  <si>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</si>
  <si>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</si>
  <si>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</si>
  <si>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</si>
  <si>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</si>
  <si>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</si>
  <si>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</si>
  <si>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</si>
  <si>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</si>
  <si>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</si>
  <si>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</si>
  <si>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</si>
  <si>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</si>
  <si>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</si>
  <si>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</si>
  <si>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</si>
  <si>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</si>
  <si>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</si>
  <si>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</si>
  <si>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</si>
  <si>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</si>
  <si>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</si>
  <si>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</si>
  <si>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</si>
  <si>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</si>
  <si>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</si>
  <si>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</si>
  <si>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</si>
  <si>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</si>
  <si>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</si>
  <si>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</si>
  <si>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</si>
  <si>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</si>
  <si>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</si>
  <si>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</si>
  <si>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</si>
  <si>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</si>
  <si>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</si>
  <si>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</si>
  <si>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</si>
  <si>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</si>
  <si>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</si>
  <si>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</si>
  <si>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</si>
  <si>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</si>
  <si>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</si>
  <si>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</si>
  <si>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</si>
  <si>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</si>
  <si>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</si>
  <si>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</si>
  <si>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</si>
  <si>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</si>
  <si>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</si>
  <si>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</si>
  <si>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</si>
  <si>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</si>
  <si>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</si>
  <si>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</si>
  <si>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</si>
  <si>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</si>
  <si>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</si>
  <si>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</si>
  <si>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</si>
  <si>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</si>
  <si>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</si>
  <si>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</si>
  <si>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</si>
  <si>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</si>
  <si>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</si>
  <si>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</si>
  <si>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</si>
  <si>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</si>
  <si>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</si>
  <si>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</si>
  <si>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</si>
  <si>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</si>
  <si>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</si>
  <si>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</si>
  <si>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</si>
  <si>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</si>
  <si>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</si>
  <si>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</si>
  <si>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</si>
  <si>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</si>
  <si>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</si>
  <si>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</si>
  <si>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</si>
  <si>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</si>
  <si>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</si>
  <si>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</si>
  <si>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</si>
  <si>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</si>
  <si>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</si>
  <si>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</si>
  <si>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</si>
  <si>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</si>
  <si>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</si>
  <si>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</si>
  <si>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</si>
  <si>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</si>
  <si>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</si>
  <si>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</si>
  <si>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</si>
  <si>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</si>
  <si>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</si>
  <si>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</si>
  <si>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</si>
  <si>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</si>
  <si>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</si>
  <si>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</si>
  <si>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</si>
  <si>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</si>
  <si>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</si>
  <si>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</si>
  <si>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</si>
  <si>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</si>
  <si>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</si>
  <si>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</si>
  <si>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</si>
  <si>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</si>
  <si>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</si>
  <si>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</si>
  <si>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</si>
  <si>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</si>
  <si>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</si>
  <si>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</si>
  <si>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</si>
  <si>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</si>
  <si>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</si>
  <si>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</si>
  <si>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</si>
  <si>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</si>
  <si>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</si>
  <si>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</si>
  <si>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</si>
  <si>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</si>
  <si>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</si>
  <si>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</si>
  <si>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</si>
  <si>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</si>
  <si>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</si>
  <si>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</si>
  <si>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</si>
  <si>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</si>
  <si>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</si>
  <si>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</si>
  <si>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</si>
  <si>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</si>
  <si>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</si>
  <si>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</si>
  <si>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</si>
  <si>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</si>
  <si>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</si>
  <si>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</si>
  <si>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</si>
  <si>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</si>
  <si>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</si>
  <si>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</si>
  <si>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</si>
  <si>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</si>
  <si>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</si>
  <si>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</si>
  <si>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</si>
  <si>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</si>
  <si>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</si>
  <si>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</si>
  <si>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</si>
  <si>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</si>
  <si>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</si>
  <si>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</si>
  <si>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</si>
  <si>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</si>
  <si>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</si>
  <si>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</si>
  <si>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</si>
  <si>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</si>
  <si>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</si>
  <si>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</si>
  <si>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</si>
  <si>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</si>
  <si>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</si>
  <si>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</si>
  <si>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</si>
  <si>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</si>
  <si>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</si>
  <si>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</si>
  <si>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</si>
  <si>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</si>
  <si>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</si>
  <si>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</si>
  <si>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</si>
  <si>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</si>
  <si>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</si>
  <si>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</si>
  <si>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</si>
  <si>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</si>
  <si>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</si>
  <si>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</si>
  <si>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</si>
  <si>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</si>
  <si>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</si>
  <si>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</si>
  <si>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</si>
  <si>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</si>
  <si>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</si>
  <si>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</si>
  <si>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</si>
  <si>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</si>
  <si>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</si>
  <si>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</si>
  <si>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</si>
  <si>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</si>
  <si>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</si>
  <si>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</si>
  <si>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</si>
  <si>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</si>
  <si>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</si>
  <si>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</si>
  <si>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</si>
  <si>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</si>
  <si>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</si>
  <si>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</si>
  <si>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</si>
  <si>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</si>
  <si>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</si>
  <si>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</si>
  <si>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</si>
  <si>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</si>
  <si>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</si>
  <si>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</si>
  <si>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</si>
  <si>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</si>
  <si>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</si>
  <si>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</si>
  <si>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</si>
  <si>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</si>
  <si>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</si>
  <si>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</si>
  <si>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</si>
  <si>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</si>
  <si>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</si>
  <si>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</si>
  <si>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</si>
  <si>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</si>
  <si>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</si>
  <si>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</si>
  <si>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</si>
  <si>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</si>
  <si>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</si>
  <si>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</si>
  <si>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</si>
  <si>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</si>
  <si>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</si>
  <si>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</si>
  <si>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</si>
  <si>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</si>
  <si>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</si>
  <si>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</si>
  <si>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</si>
  <si>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</si>
  <si>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</si>
  <si>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</si>
  <si>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</si>
  <si>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</si>
  <si>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</si>
  <si>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</si>
  <si>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</si>
  <si>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</si>
  <si>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</si>
  <si>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</si>
  <si>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</si>
  <si>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</si>
  <si>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</si>
  <si>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</si>
  <si>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</si>
  <si>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</si>
  <si>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</si>
  <si>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</si>
  <si>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</si>
  <si>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</si>
  <si>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</si>
  <si>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</si>
  <si>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</si>
  <si>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</si>
  <si>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</si>
  <si>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</si>
  <si>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</si>
  <si>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</si>
  <si>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</si>
  <si>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</si>
  <si>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</si>
  <si>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</si>
  <si>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</si>
  <si>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</si>
  <si>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</si>
  <si>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</si>
  <si>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</si>
  <si>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</si>
  <si>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</si>
  <si>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</si>
  <si>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</si>
  <si>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</si>
  <si>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</si>
  <si>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</si>
  <si>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</si>
  <si>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</si>
  <si>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</si>
  <si>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</si>
  <si>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</si>
  <si>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</si>
  <si>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</si>
  <si>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</si>
  <si>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</si>
  <si>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</si>
  <si>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</si>
  <si>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</si>
  <si>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</si>
  <si>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</si>
  <si>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</si>
  <si>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</si>
  <si>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</si>
  <si>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</si>
  <si>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</si>
  <si>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</si>
  <si>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</si>
  <si>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</si>
  <si>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</si>
  <si>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</si>
  <si>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</si>
  <si>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</si>
  <si>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</si>
  <si>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</si>
  <si>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</si>
  <si>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</si>
  <si>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</si>
  <si>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</si>
  <si>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</si>
  <si>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</si>
  <si>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</si>
  <si>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</si>
  <si>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</si>
  <si>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</si>
  <si>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</si>
  <si>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</si>
  <si>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</si>
  <si>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</si>
  <si>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</si>
  <si>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</si>
  <si>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</si>
  <si>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</si>
  <si>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</si>
  <si>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</si>
  <si>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</si>
  <si>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</si>
  <si>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</si>
  <si>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</si>
  <si>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</si>
  <si>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</si>
  <si>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</si>
  <si>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</si>
  <si>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</si>
  <si>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</si>
  <si>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</si>
  <si>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</si>
  <si>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</si>
  <si>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</si>
  <si>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</si>
  <si>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</si>
  <si>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</si>
  <si>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</si>
  <si>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</si>
  <si>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</si>
  <si>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</si>
  <si>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</si>
  <si>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</si>
  <si>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</si>
  <si>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</si>
  <si>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</si>
  <si>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</si>
  <si>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</si>
  <si>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</si>
  <si>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</si>
  <si>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</si>
  <si>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</si>
  <si>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</si>
  <si>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</si>
  <si>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</si>
  <si>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</si>
  <si>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</si>
  <si>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</si>
  <si>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</si>
  <si>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</si>
  <si>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</si>
  <si>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</si>
  <si>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</si>
  <si>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</si>
  <si>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</si>
  <si>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</si>
  <si>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</si>
  <si>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</si>
  <si>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</si>
  <si>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</si>
  <si>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</si>
  <si>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</si>
  <si>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</si>
  <si>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</si>
  <si>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</si>
  <si>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</si>
  <si>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</si>
  <si>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</si>
  <si>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</si>
  <si>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</si>
  <si>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</si>
  <si>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</si>
  <si>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</si>
  <si>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</si>
  <si>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</si>
  <si>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</si>
  <si>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</si>
  <si>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</si>
  <si>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</si>
  <si>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</si>
  <si>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</si>
  <si>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</si>
  <si>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</si>
  <si>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</si>
  <si>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</si>
  <si>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</si>
  <si>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</si>
  <si>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</si>
  <si>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</si>
  <si>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</si>
  <si>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</si>
  <si>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</si>
  <si>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</si>
  <si>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</si>
  <si>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</si>
  <si>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</si>
  <si>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</si>
  <si>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</si>
  <si>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</si>
  <si>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</si>
  <si>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</si>
  <si>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</si>
  <si>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</si>
  <si>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</si>
  <si>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</si>
  <si>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</si>
  <si>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</si>
  <si>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</si>
  <si>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</si>
  <si>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</si>
  <si>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</si>
  <si>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</si>
  <si>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</si>
  <si>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</si>
  <si>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</si>
  <si>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</si>
  <si>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</si>
  <si>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</si>
  <si>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</si>
  <si>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</si>
  <si>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</si>
  <si>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</si>
  <si>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</si>
  <si>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</si>
  <si>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</si>
  <si>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</si>
  <si>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</si>
  <si>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</si>
  <si>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</si>
  <si>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</si>
  <si>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</si>
  <si>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</si>
  <si>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</si>
  <si>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</si>
  <si>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</si>
  <si>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</si>
  <si>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</si>
  <si>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</si>
  <si>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</si>
  <si>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</si>
  <si>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</si>
  <si>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</si>
  <si>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</si>
  <si>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</si>
  <si>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</si>
  <si>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</si>
  <si>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</si>
  <si>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</si>
  <si>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</si>
  <si>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</si>
  <si>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</si>
  <si>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</si>
  <si>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</si>
  <si>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</si>
  <si>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</si>
  <si>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</si>
  <si>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</si>
  <si>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</si>
  <si>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</si>
  <si>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</si>
  <si>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</si>
  <si>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</si>
  <si>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</si>
  <si>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</si>
  <si>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</si>
  <si>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</si>
  <si>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</si>
  <si>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</si>
  <si>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</si>
  <si>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</si>
  <si>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</si>
  <si>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</si>
  <si>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</si>
  <si>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</si>
  <si>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</si>
  <si>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</si>
  <si>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</si>
  <si>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</si>
  <si>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</si>
  <si>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</si>
  <si>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</si>
  <si>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</si>
  <si>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</si>
  <si>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</si>
  <si>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</si>
  <si>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</si>
  <si>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</si>
  <si>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</si>
  <si>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</si>
  <si>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</si>
  <si>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</si>
  <si>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</si>
  <si>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</si>
  <si>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</si>
  <si>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</si>
  <si>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</si>
  <si>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</si>
  <si>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</si>
  <si>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</si>
  <si>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</si>
  <si>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</si>
  <si>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</si>
  <si>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</si>
  <si>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</si>
  <si>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</si>
  <si>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</si>
  <si>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</si>
  <si>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</si>
  <si>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</si>
  <si>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</si>
  <si>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</si>
  <si>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</si>
  <si>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</si>
  <si>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</si>
  <si>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</si>
  <si>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</si>
  <si>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</si>
  <si>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</si>
  <si>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</si>
  <si>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</si>
  <si>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</si>
  <si>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</si>
  <si>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</si>
  <si>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</si>
  <si>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</si>
  <si>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</si>
  <si>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</si>
  <si>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</si>
  <si>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</si>
  <si>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</si>
  <si>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</si>
  <si>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</si>
  <si>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</si>
  <si>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</si>
  <si>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</si>
  <si>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</si>
  <si>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</si>
  <si>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</si>
  <si>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</si>
  <si>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</si>
  <si>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</si>
  <si>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</si>
  <si>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</si>
  <si>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</si>
  <si>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</si>
  <si>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</si>
  <si>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</si>
  <si>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</si>
  <si>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</si>
  <si>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</si>
  <si>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</si>
  <si>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</si>
  <si>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</si>
  <si>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</si>
  <si>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</si>
  <si>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</si>
  <si>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</si>
  <si>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</si>
  <si>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</si>
  <si>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</si>
  <si>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</si>
  <si>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</si>
  <si>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</si>
  <si>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</si>
  <si>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</si>
  <si>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</si>
  <si>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</si>
  <si>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</si>
  <si>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</si>
  <si>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</si>
  <si>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</si>
  <si>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</si>
  <si>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</si>
  <si>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</si>
  <si>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</si>
  <si>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</si>
  <si>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</si>
  <si>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</si>
  <si>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</si>
  <si>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</si>
  <si>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</si>
  <si>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</si>
  <si>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</si>
  <si>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</si>
  <si>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</si>
  <si>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</si>
  <si>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</si>
  <si>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</si>
  <si>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</si>
  <si>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</si>
  <si>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</si>
  <si>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</si>
  <si>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</si>
  <si>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</si>
  <si>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</si>
  <si>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</si>
  <si>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</si>
  <si>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</si>
  <si>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</si>
  <si>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</si>
  <si>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</si>
  <si>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</si>
  <si>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</si>
  <si>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</si>
  <si>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</si>
  <si>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</si>
  <si>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</si>
  <si>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</si>
  <si>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</si>
  <si>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</si>
  <si>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</si>
  <si>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</si>
  <si>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</si>
  <si>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</si>
  <si>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</si>
  <si>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</si>
  <si>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</si>
  <si>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</si>
  <si>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</si>
  <si>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</si>
  <si>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</si>
  <si>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</si>
  <si>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</si>
  <si>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</si>
  <si>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</si>
  <si>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</si>
  <si>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</si>
  <si>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</si>
  <si>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</si>
  <si>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</si>
  <si>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</si>
  <si>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</si>
  <si>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</si>
  <si>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</si>
  <si>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</si>
  <si>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</si>
  <si>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</si>
  <si>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</si>
  <si>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</si>
  <si>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</si>
  <si>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</si>
  <si>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</si>
  <si>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</si>
  <si>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</si>
  <si>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</si>
  <si>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</si>
  <si>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</si>
  <si>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</si>
  <si>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</si>
  <si>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</si>
  <si>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</si>
  <si>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</si>
  <si>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</si>
  <si>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</si>
  <si>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</si>
  <si>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</si>
  <si>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</si>
  <si>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</si>
  <si>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</si>
  <si>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</si>
  <si>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</si>
  <si>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</si>
  <si>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</si>
  <si>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</si>
  <si>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</si>
  <si>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</si>
  <si>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</si>
  <si>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</si>
  <si>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</si>
  <si>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</si>
  <si>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</si>
  <si>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</si>
  <si>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</si>
  <si>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</si>
  <si>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</si>
  <si>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</si>
  <si>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</si>
  <si>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</si>
  <si>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</si>
  <si>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</si>
  <si>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</si>
  <si>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</si>
  <si>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</si>
  <si>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</si>
  <si>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</si>
  <si>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</si>
  <si>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</si>
  <si>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</si>
  <si>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</si>
  <si>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</si>
  <si>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</si>
  <si>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</si>
  <si>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</si>
  <si>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</si>
  <si>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</si>
  <si>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</si>
  <si>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</si>
  <si>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</si>
  <si>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</si>
  <si>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</si>
  <si>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</si>
  <si>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</si>
  <si>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</si>
  <si>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</si>
  <si>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</si>
  <si>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</si>
  <si>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</si>
  <si>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</si>
  <si>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</si>
  <si>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</si>
  <si>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</si>
  <si>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</si>
  <si>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</si>
  <si>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</si>
  <si>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</si>
  <si>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</si>
  <si>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</si>
  <si>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</si>
  <si>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</si>
  <si>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</si>
  <si>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</si>
  <si>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</si>
  <si>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</si>
  <si>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</si>
  <si>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</si>
  <si>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</si>
  <si>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</si>
  <si>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</si>
  <si>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</si>
  <si>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</si>
  <si>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</si>
  <si>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</si>
  <si>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</si>
  <si>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</si>
  <si>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</si>
  <si>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</si>
  <si>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</si>
  <si>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</si>
  <si>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</si>
  <si>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</si>
  <si>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</si>
  <si>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</si>
  <si>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</si>
  <si>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</si>
  <si>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</si>
  <si>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</si>
  <si>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</si>
  <si>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</si>
  <si>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</si>
  <si>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</si>
  <si>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</si>
  <si>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</si>
  <si>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</si>
  <si>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</si>
  <si>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</si>
  <si>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</si>
  <si>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</si>
  <si>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</si>
  <si>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</si>
  <si>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</si>
  <si>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</si>
  <si>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</si>
  <si>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</si>
  <si>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</si>
  <si>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</si>
  <si>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</si>
  <si>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</si>
  <si>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</si>
  <si>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</si>
  <si>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</si>
  <si>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</si>
  <si>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</si>
  <si>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</si>
  <si>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</si>
  <si>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</si>
  <si>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</si>
  <si>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</si>
  <si>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</si>
  <si>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</si>
  <si>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</si>
  <si>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</si>
  <si>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</si>
  <si>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</si>
  <si>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</si>
  <si>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</si>
  <si>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</si>
  <si>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</si>
  <si>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</si>
  <si>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</si>
  <si>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</si>
  <si>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</si>
  <si>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</si>
  <si>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</si>
  <si>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</si>
  <si>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</si>
  <si>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</si>
  <si>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</si>
  <si>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</si>
  <si>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</si>
  <si>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</si>
  <si>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</si>
  <si>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</si>
  <si>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</si>
  <si>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</si>
  <si>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</si>
  <si>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</si>
  <si>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</si>
  <si>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</si>
  <si>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</si>
  <si>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</si>
  <si>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</si>
  <si>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</si>
  <si>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</si>
  <si>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</si>
  <si>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</si>
  <si>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</si>
  <si>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</si>
  <si>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</si>
  <si>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</si>
  <si>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</si>
  <si>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</si>
  <si>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</si>
  <si>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</si>
  <si>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</si>
  <si>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</si>
  <si>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</si>
  <si>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</si>
  <si>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</si>
  <si>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</si>
  <si>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</si>
  <si>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</si>
  <si>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</si>
  <si>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</si>
  <si>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</si>
  <si>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</si>
  <si>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</si>
  <si>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</si>
  <si>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</si>
  <si>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</si>
  <si>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</si>
  <si>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</si>
  <si>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</si>
  <si>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</si>
  <si>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</si>
  <si>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</si>
  <si>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</si>
  <si>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</si>
  <si>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</si>
  <si>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</si>
  <si>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</si>
  <si>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</si>
  <si>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</si>
  <si>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</si>
  <si>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</si>
  <si>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</si>
  <si>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</si>
  <si>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</si>
  <si>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</si>
  <si>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</si>
  <si>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</si>
  <si>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</si>
  <si>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</si>
  <si>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</si>
  <si>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</si>
  <si>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</si>
  <si>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</si>
  <si>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</si>
  <si>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</si>
  <si>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</si>
  <si>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</si>
  <si>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</si>
  <si>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</si>
  <si>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</si>
  <si>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</si>
  <si>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</si>
  <si>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</si>
  <si>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</si>
  <si>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</si>
  <si>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</si>
  <si>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</si>
  <si>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</si>
  <si>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</si>
  <si>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</si>
  <si>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</si>
  <si>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</si>
  <si>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</si>
  <si>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</si>
  <si>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</si>
  <si>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</si>
  <si>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</si>
  <si>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</si>
  <si>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</si>
  <si>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</si>
  <si>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</si>
  <si>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</si>
  <si>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</si>
  <si>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</si>
  <si>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</si>
  <si>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</si>
  <si>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</si>
  <si>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</si>
  <si>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</si>
  <si>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</si>
  <si>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</si>
  <si>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</si>
  <si>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</si>
  <si>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</si>
  <si>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</si>
  <si>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</si>
  <si>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</si>
  <si>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</si>
  <si>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</si>
  <si>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</si>
  <si>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</si>
  <si>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</si>
  <si>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</si>
  <si>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</si>
  <si>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</si>
  <si>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</si>
  <si>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</si>
  <si>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</si>
  <si>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</si>
  <si>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</si>
  <si>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</si>
  <si>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</si>
  <si>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</si>
  <si>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</si>
  <si>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</si>
  <si>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</si>
  <si>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</si>
  <si>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</si>
  <si>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</si>
  <si>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</si>
  <si>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</si>
  <si>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</si>
  <si>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</si>
  <si>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</si>
  <si>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</si>
  <si>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</si>
  <si>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</si>
  <si>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</si>
  <si>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</si>
  <si>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</si>
  <si>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</si>
  <si>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</si>
  <si>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</si>
  <si>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</si>
  <si>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</si>
  <si>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</si>
  <si>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</si>
  <si>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</si>
  <si>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</si>
  <si>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</si>
  <si>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</si>
  <si>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</si>
  <si>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</si>
  <si>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</si>
  <si>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</si>
  <si>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</si>
  <si>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</si>
  <si>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</si>
  <si>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</si>
  <si>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</si>
  <si>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</si>
  <si>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</si>
  <si>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</si>
  <si>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</si>
  <si>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</si>
  <si>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</si>
  <si>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</si>
  <si>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</si>
  <si>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</si>
  <si>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</si>
  <si>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</si>
  <si>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</si>
  <si>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</si>
  <si>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</si>
  <si>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</si>
  <si>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</si>
  <si>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</si>
  <si>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</si>
  <si>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</si>
  <si>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</si>
  <si>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</si>
  <si>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</si>
  <si>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</si>
  <si>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</si>
  <si>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</si>
  <si>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</si>
  <si>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</si>
  <si>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</si>
  <si>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</si>
  <si>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</si>
  <si>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</si>
  <si>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</si>
  <si>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</si>
  <si>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</si>
  <si>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</si>
  <si>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</si>
  <si>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</si>
  <si>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</si>
  <si>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</si>
  <si>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</si>
  <si>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</si>
  <si>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</si>
  <si>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</si>
  <si>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</si>
  <si>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</si>
  <si>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</si>
  <si>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</si>
  <si>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</si>
  <si>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</si>
  <si>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</si>
  <si>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</si>
  <si>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</si>
  <si>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</si>
  <si>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</si>
  <si>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</si>
  <si>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</si>
  <si>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</si>
  <si>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</si>
  <si>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</si>
  <si>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</si>
  <si>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</si>
  <si>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</si>
  <si>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</si>
  <si>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</si>
  <si>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</si>
  <si>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</si>
  <si>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</si>
  <si>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</si>
  <si>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</si>
  <si>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</si>
  <si>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</si>
  <si>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</si>
  <si>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</si>
  <si>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</si>
  <si>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</si>
  <si>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</si>
  <si>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</si>
  <si>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</si>
  <si>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</si>
  <si>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</si>
  <si>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</si>
  <si>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</si>
  <si>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</si>
  <si>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</si>
  <si>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</si>
  <si>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</si>
  <si>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</si>
  <si>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</si>
  <si>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</si>
  <si>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</si>
  <si>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</si>
  <si>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</si>
  <si>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</si>
  <si>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</si>
  <si>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</si>
  <si>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</si>
  <si>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</si>
  <si>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</si>
  <si>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</si>
  <si>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</si>
  <si>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</si>
  <si>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</si>
  <si>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</si>
  <si>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</si>
  <si>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</si>
  <si>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</si>
  <si>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</si>
  <si>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</si>
  <si>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</si>
  <si>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</si>
  <si>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</si>
  <si>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</si>
  <si>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</si>
  <si>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</si>
  <si>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</si>
  <si>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</si>
  <si>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</si>
  <si>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</si>
  <si>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</si>
  <si>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</si>
  <si>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</si>
  <si>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</si>
  <si>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</si>
  <si>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</si>
  <si>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</si>
  <si>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</si>
  <si>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</si>
  <si>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</si>
  <si>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</si>
  <si>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</si>
  <si>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</si>
  <si>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</si>
  <si>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</si>
  <si>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</si>
  <si>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</si>
  <si>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</si>
  <si>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</si>
  <si>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</si>
  <si>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</si>
  <si>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</si>
  <si>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</si>
  <si>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</si>
  <si>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</si>
  <si>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</si>
  <si>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</si>
  <si>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</si>
  <si>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</si>
  <si>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</si>
  <si>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</si>
  <si>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</si>
  <si>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</si>
  <si>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</si>
  <si>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</si>
  <si>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</si>
  <si>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</si>
  <si>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</si>
  <si>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</si>
  <si>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</si>
  <si>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</si>
  <si>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</si>
  <si>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</si>
  <si>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</si>
  <si>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</si>
  <si>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</si>
  <si>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</si>
  <si>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</si>
  <si>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</si>
  <si>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</si>
  <si>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</si>
  <si>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</si>
  <si>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</si>
  <si>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</si>
  <si>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</si>
  <si>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</si>
  <si>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</si>
  <si>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</si>
  <si>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</si>
  <si>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</si>
  <si>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</si>
  <si>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</si>
  <si>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</si>
  <si>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</si>
  <si>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</si>
  <si>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</si>
  <si>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</si>
  <si>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</si>
  <si>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</si>
  <si>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</si>
  <si>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</si>
  <si>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</si>
  <si>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</si>
  <si>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</si>
  <si>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</si>
  <si>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</si>
  <si>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</si>
  <si>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</si>
  <si>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</si>
  <si>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</si>
  <si>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</si>
  <si>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</si>
  <si>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</si>
  <si>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</si>
  <si>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</si>
  <si>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</si>
  <si>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</si>
  <si>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</si>
  <si>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</si>
  <si>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</si>
  <si>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</si>
  <si>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</si>
  <si>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</si>
  <si>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</si>
  <si>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</si>
  <si>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</si>
  <si>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</si>
  <si>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</si>
  <si>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</si>
  <si>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</si>
  <si>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</si>
  <si>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</si>
  <si>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</si>
  <si>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</si>
  <si>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</si>
  <si>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</si>
  <si>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</si>
  <si>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</si>
  <si>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</si>
  <si>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</si>
  <si>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</si>
  <si>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</si>
  <si>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</si>
  <si>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</si>
  <si>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</si>
  <si>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</si>
  <si>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</si>
  <si>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</si>
  <si>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</si>
  <si>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</si>
  <si>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</si>
  <si>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</si>
  <si>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</si>
  <si>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</si>
  <si>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</si>
  <si>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</si>
  <si>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</si>
  <si>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</si>
  <si>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</si>
  <si>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</si>
  <si>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</si>
  <si>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</si>
  <si>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</si>
  <si>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</si>
  <si>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</si>
  <si>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</si>
  <si>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</si>
  <si>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</si>
  <si>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</si>
  <si>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</si>
  <si>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</si>
  <si>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</si>
  <si>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</si>
  <si>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</si>
  <si>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</si>
  <si>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</si>
  <si>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</si>
  <si>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</si>
  <si>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</si>
  <si>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</si>
  <si>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</si>
  <si>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</si>
  <si>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</si>
  <si>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</si>
  <si>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</si>
  <si>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</si>
  <si>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</si>
  <si>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</si>
  <si>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</si>
  <si>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</si>
  <si>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</si>
  <si>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</si>
  <si>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</si>
  <si>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</si>
  <si>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</si>
  <si>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</si>
  <si>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</si>
  <si>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</si>
  <si>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</si>
  <si>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</si>
  <si>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</si>
  <si>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</si>
  <si>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</si>
  <si>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</si>
  <si>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</si>
  <si>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</si>
  <si>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</si>
  <si>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</si>
  <si>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</si>
  <si>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</si>
  <si>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</si>
  <si>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</si>
  <si>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</si>
  <si>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</si>
  <si>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</si>
  <si>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</si>
  <si>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</si>
  <si>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</si>
  <si>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</si>
  <si>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</si>
  <si>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</si>
  <si>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</si>
  <si>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</si>
  <si>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</si>
  <si>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</si>
  <si>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</si>
  <si>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</si>
  <si>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</si>
  <si>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</si>
  <si>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</si>
  <si>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</si>
  <si>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</si>
  <si>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</si>
  <si>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</si>
  <si>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</si>
  <si>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</si>
  <si>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</si>
  <si>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</si>
  <si>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</si>
  <si>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</si>
  <si>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</si>
  <si>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</si>
  <si>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</si>
  <si>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</si>
  <si>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</si>
  <si>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</si>
  <si>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</si>
  <si>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</si>
  <si>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</si>
  <si>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</si>
  <si>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</si>
  <si>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</si>
  <si>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PCM-20251205-00000345</t>
  </si>
  <si>
    <t>50 min</t>
  </si>
  <si>
    <t xml:space="preserve"> PCM-20250215-00000830 </t>
  </si>
  <si>
    <t>LTE site still down and  site located in aramco area access issue need special permission</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</si>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</sst>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333.46784733796085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45996.416273263887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45996.416273263887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45996.416273263887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45996.416273263887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45996.416273263887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45996.416273263887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45996.416273263887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45996.416273263887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45996.416273263887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45996.416273263887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45996.416273263887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45996.416273263887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45996.416273263887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45996.416273263887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45996.416273263887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45996.416273263887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45996.416273263887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45996.416273263887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45996.416273263887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45996.416273263887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45996.416273263887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45996.416273263887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45996.416273263887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45996.416273263887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45996.416273263887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45996.416273263887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45996.416273263887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45996.416273263887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45996.416273263887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45996.416273263887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45996.416273263887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45996.416273263887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45996.416273263887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45996.416273263887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45996.416273263887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45996.416273263887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45996.416273263887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45996.416273263887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45996.416273263887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45996.416273263887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45996.416273263887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45996.416273263887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45996.416273263887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45996.416273263887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45996.416273263887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45996.416273263887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45996.416273263887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45996.416273263887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45996.416273263887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45996.416273263887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45996.416273263887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45996.416273263887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45996.416273263887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45996.416273263887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45996.416273263887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45996.416273263887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45996.416273263887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45996.416273263887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45996.416273263887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45996.416273263887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45996.416273263887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45996.416273263887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45996.416273263887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45996.416273263887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45996.416273263887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45996.416273263887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45996.416273263887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45996.416273263887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45996.416273263887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45996.416273263887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45996.416273263887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45996.416273263887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45996.416273263887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45996.416273263887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45996.416273263887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45996.416273263887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45996.416273263887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45996.416273263887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45996.416273263887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45996.416273263887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45996.416273263887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45996.416273263887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45996.416273263887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45996.416273263887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45996.416273263887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45996.416273263887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45996.416273263887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45996.416273263887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45996.416273263887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45996.416273263887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45996.416273263887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45996.416273263887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45996.416273263887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45996.416273263887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45996.416273263887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45996.416273263887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45996.416273263887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45996.416273263887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45996.416273263887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45996.416273263887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45996.416273263887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45996.416273263887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45996.416273263887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45996.416273263887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45996.416273263887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45996.416273263887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45996.416273263887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45996.416273263887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45996.416273263887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45996.416273263887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45996.416273263887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45996.416273263887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45996.416273263887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45996.416273263887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45996.416273263887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45996.416273263887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45996.416273263887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45996.416273263887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45996.416273263887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45996.416273263887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45996.416273263887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45996.416273263887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45996.416273263887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45996.416273263887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45996.416273263887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45996.416273263887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45996.416273263887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45996.416273263887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45996.416273263887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45996.416273263887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45996.416273263887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45996.416273263887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45996.416273263887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45996.416273263887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45996.416273263887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45996.416273263887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45996.416273263887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45996.416273263887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45996.416273263887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45996.416273263887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45996.416273263887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45996.416273263887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45996.416273263887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45996.416273263887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45996.416273263887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45996.416273263887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45996.416273263887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45996.416273263887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45996.416273263887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45996.416273263887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45996.416273263887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45996.416273263887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45996.416273263887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45996.416273263887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45996.416273263887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45996.416273263887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45996.416273263887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45996.416273263887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45996.416273263887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45996.416273263887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45996.416273263887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45996.416273263887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45996.416273263887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45996.416273263887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45996.416273263887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45996.416273263887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45996.416273263887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45996.416273263887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45996.416273263887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45996.416273263887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45996.416273263887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45996.416273263887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45996.416273263887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45996.416273263887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45996.416273263887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45996.416273263887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45996.416273263887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45996.416273263887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45996.416273263887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45996.416273263887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45996.416273263887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45996.416273263887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45996.416273263887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45996.416273263887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45996.416273263887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45996.416273263887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45996.416273263887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45996.416273263887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45996.416273263887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45996.416273263887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45996.416273263887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45996.416273263887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45996.416273263887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45996.416273263887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45996.416273263887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3779D56E-01D1-4521-B619-7270E76427AB}"/>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171.41643530092551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12.028854282405518</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7.1423726847569924E-2</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t="s">
        <v>39118</v>
      </c>
      <c r="B6" s="18" t="str">
        <f>IFERROR(VLOOKUP(D6,DB!A:K,11,0),"")</f>
        <v>R2</v>
      </c>
      <c r="C6" s="18">
        <v>1</v>
      </c>
      <c r="D6" s="18" t="s">
        <v>24712</v>
      </c>
      <c r="E6" s="81" t="s">
        <v>39106</v>
      </c>
      <c r="F6" s="98">
        <v>45996.324155092596</v>
      </c>
      <c r="G6" s="99">
        <f ca="1">IFERROR(NOW()-F6,"-")</f>
        <v>9.2118171291076578E-2</v>
      </c>
      <c r="H6" s="98">
        <v>45996.309525462966</v>
      </c>
      <c r="I6" s="18" t="str">
        <f>IFERROR(VLOOKUP(D6,DB!A:F,6,0),"")</f>
        <v>SCECO</v>
      </c>
      <c r="J6" s="18" t="str">
        <f>IFERROR(VLOOKUP(D6,DB!A:G,7,0),"")</f>
        <v>Vandalized</v>
      </c>
      <c r="K6" s="19" t="s">
        <v>39119</v>
      </c>
      <c r="L6" s="18" t="str">
        <f>IFERROR(VLOOKUP(D6,DB!A:I,9,0),"")</f>
        <v>Latis</v>
      </c>
    </row>
    <row r="7" spans="1:12" ht="31.5" customHeight="1">
      <c r="A7" s="96" t="s">
        <v>39118</v>
      </c>
      <c r="B7" s="18" t="str">
        <f>IFERROR(VLOOKUP(D7,DB!A:K,11,0),"")</f>
        <v>R2</v>
      </c>
      <c r="C7" s="18">
        <v>4</v>
      </c>
      <c r="D7" s="18" t="s">
        <v>23418</v>
      </c>
      <c r="E7" s="81" t="s">
        <v>39106</v>
      </c>
      <c r="F7" s="98">
        <v>45996.324155092596</v>
      </c>
      <c r="G7" s="99">
        <f ca="1">IFERROR(NOW()-F7,"-")</f>
        <v>9.2118171291076578E-2</v>
      </c>
      <c r="H7" s="98">
        <v>45996.309525462966</v>
      </c>
      <c r="I7" s="18" t="str">
        <f>IFERROR(VLOOKUP(D7,DB!A:F,6,0),"")</f>
        <v>SCECO</v>
      </c>
      <c r="J7" s="18" t="str">
        <f>IFERROR(VLOOKUP(D7,DB!A:G,7,0),"")</f>
        <v>Dead</v>
      </c>
      <c r="K7" s="19" t="s">
        <v>39119</v>
      </c>
      <c r="L7" s="18" t="str">
        <f>IFERROR(VLOOKUP(D7,DB!A:I,9,0),"")</f>
        <v>Latis</v>
      </c>
    </row>
    <row r="8" spans="1:12" ht="31.5" customHeight="1">
      <c r="A8" s="96"/>
      <c r="B8" s="18" t="str">
        <f>IFERROR(VLOOKUP(D8,DB!A:K,11,0),"")</f>
        <v/>
      </c>
      <c r="C8" s="18"/>
      <c r="D8" s="18"/>
      <c r="E8" s="97"/>
      <c r="F8" s="98"/>
      <c r="G8" s="99">
        <f ca="1">IFERROR(NOW()-F8,"-")</f>
        <v>45996.416273263887</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45996.416273263887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45996.416273263887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45996.416273263887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45996.416273263887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45996.416273263887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45996.416273263887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45996.416273263887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45996.416273263887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45996.416273263887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45996.416273263887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45996.416273263887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45996.416273263887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45996.416273263887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45996.416273263887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45996.416273263887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45996.416273263887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45996.416273263887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45996.416273263887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45996.416273263887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45996.416273263887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45996.416273263887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45996.416273263887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45996.416273263887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45996.416273263887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45996.416273263887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45996.416273263887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45996.416273263887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45996.416273263887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45996.416273263887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45996.416273263887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45996.416273263887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45996.416273263887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45996.416273263887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45996.416273263887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45996.416273263887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45996.416273263887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45996.416273263887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45996.416273263887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45996.416273263887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45996.416273263887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45996.416273263887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45996.416273263887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45996.416273263887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45996.416273263887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45996.416273263887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45996.416273263887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45996.416273263887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45996.416273263887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45996.416273263887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45996.416273263887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45996.416273263887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45996.416273263887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45996.416273263887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45996.416273263887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45996.416273263887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45996.416273263887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45996.416273263887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45996.416273263887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45996.416273263887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45996.416273263887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45996.416273263887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45996.416273263887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45996.416273263887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45996.416273263887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45996.416273263887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45996.416273263887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45996.416273263887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45996.416273263887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45996.416273263887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45996.416273263887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45996.416273263887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45996.416273263887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45996.416273263887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45996.416273263887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45996.416273263887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45996.416273263887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45996.416273263887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45996.416273263887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45996.416273263887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45996.416273263887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45996.416273263887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45996.416273263887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45996.416273263887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45996.416273263887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45996.416273263887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45996.416273263887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45996.416273263887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45996.416273263887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45996.416273263887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45996.416273263887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45996.416273263887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45996.416273263887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45996.416273263887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45996.416273263887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45996.416273263887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45996.416273263887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45996.416273263887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45996.416273263887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45996.416273263887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45996.416273263887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45996.416273263887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45996.416273263887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45996.416273263887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45996.416273263887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45996.416273263887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45996.416273263887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45996.416273263887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45996.416273263887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45996.416273263887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45996.416273263887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45996.416273263887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45996.416273263887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45996.416273263887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45996.416273263887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45996.416273263887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45996.416273263887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45996.416273263887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45996.416273263887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45996.416273263887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45996.416273263887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45996.416273263887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45996.416273263887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45996.416273263887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45996.416273263887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45996.416273263887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45996.416273263887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45996.416273263887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45996.416273263887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45996.416273263887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45996.416273263887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45996.416273263887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45996.416273263887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45996.416273263887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45996.416273263887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45996.416273263887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45996.416273263887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45996.416273263887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45996.416273263887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45996.416273263887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45996.416273263887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45996.416273263887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45996.416273263887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45996.416273263887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45996.416273263887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45996.416273263887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45996.416273263887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45996.416273263887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45996.416273263887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45996.416273263887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45996.416273263887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45996.416273263887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45996.416273263887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45996.416273263887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45996.416273263887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45996.416273263887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45996.416273263887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45996.416273263887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45996.416273263887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45996.416273263887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45996.416273263887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45996.416273263887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45996.416273263887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45996.416273263887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45996.416273263887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45996.416273263887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45996.416273263887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45996.416273263887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45996.416273263887</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45996.416273263887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45996.416273263887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45996.416273263887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45996.416273263887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45996.416273263887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45996.416273263887</v>
      </c>
      <c r="H182" s="98"/>
      <c r="I182" s="18" t="str">
        <f>IFERROR(VLOOKUP(D182,DB!A:F,6,0),"")</f>
        <v/>
      </c>
      <c r="J182" s="18" t="str">
        <f>IFERROR(VLOOKUP(D182,DB!A:G,7,0),"")</f>
        <v/>
      </c>
      <c r="K182" s="19"/>
      <c r="L182" s="18" t="str">
        <f>IFERROR(VLOOKUP(D182,DB!A:I,9,0),"")</f>
        <v/>
      </c>
    </row>
    <row r="183" spans="1:12" ht="31.5" customHeight="1">
      <c r="A183" s="152"/>
      <c r="B183" s="153" t="str">
        <f>IFERROR(VLOOKUP(D183,DB!A:K,11,0),"")</f>
        <v/>
      </c>
      <c r="C183" s="153"/>
      <c r="D183" s="153"/>
      <c r="E183" s="153"/>
      <c r="F183" s="154"/>
      <c r="G183" s="155">
        <f ca="1">IFERROR(NOW()-F183,"-")</f>
        <v>45996.416273263887</v>
      </c>
      <c r="H183" s="154"/>
      <c r="I183" s="153" t="str">
        <f>IFERROR(VLOOKUP(D183,DB!A:F,6,0),"")</f>
        <v/>
      </c>
      <c r="J183" s="153" t="str">
        <f>IFERROR(VLOOKUP(D183,DB!A:G,7,0),"")</f>
        <v/>
      </c>
      <c r="K183" s="156"/>
      <c r="L183" s="153" t="str">
        <f>IFERROR(VLOOKUP(D183,DB!A:I,9,0),"")</f>
        <v/>
      </c>
    </row>
    <row r="184" spans="1:12" ht="31.5" customHeight="1">
      <c r="A184" s="96"/>
      <c r="B184" s="18" t="str">
        <f>IFERROR(VLOOKUP(D184,DB!A:K,11,0),"")</f>
        <v/>
      </c>
      <c r="C184" s="18"/>
      <c r="D184" s="18"/>
      <c r="E184" s="18"/>
      <c r="F184" s="98"/>
      <c r="G184" s="99">
        <f ca="1">IFERROR(NOW()-F184,"-")</f>
        <v>45996.416273263887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45996.416273263887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45996.416273263887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45996.416273263887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45996.416273263887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45996.416273263887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45996.416273263887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45996.416273263887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45996.416273263887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45996.416273263887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45996.416273263887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45996.416273263887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45996.416273263887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45996.416273263887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45996.416273263887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45996.416273263887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45996.416273263887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45996.416273263887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45996.416273263887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45996.416273263887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45996.416273263887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45996.416273263887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45996.416273263887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45996.416273263887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45996.416273263887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45996.416273263887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45996.416273263887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45996.416273263887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45996.416273263887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45996.416273263887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45996.416273263887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45996.416273263887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45996.416273263887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45996.416273263887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45996.416273263887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45996.416273263887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45996.416273263887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45996.416273263887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45996.416273263887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45996.416273263887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45996.416273263887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45996.416273263887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45996.416273263887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45996.416273263887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45996.416273263887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45996.416273263887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45996.416273263887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45996.416273263887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45996.416273263887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45996.416273263887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45996.416273263887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45996.416273263887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45996.416273263887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45996.416273263887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45996.416273263887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45996.416273263887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45996.416273263887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45996.416273263887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45996.416273263887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45996.416273263887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45996.416273263887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45996.416273263887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45996.416273263887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45996.416273263887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45996.416273263887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45996.416273263887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45996.416273263887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45996.416273263887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45996.416273263887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45996.416273263887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45996.416273263887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45996.416273263887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45996.416273263887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45996.416273263887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45996.416273263887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45996.416273263887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45996.416273263887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45996.416273263887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45996.416273263887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45996.416273263887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45996.416273263887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45996.416273263887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45996.416273263887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45996.416273263887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45996.416273263887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45996.416273263887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45996.416273263887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45996.416273263887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45996.416273263887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45996.416273263887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45996.416273263887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45996.416273263887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45996.416273263887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45996.416273263887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45996.416273263887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45996.416273263887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45996.416273263887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45996.416273263887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45996.416273263887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45996.416273263887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45996.416273263887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45996.416273263887</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45996.416273263887</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45996.416273263887</v>
      </c>
      <c r="H287" s="98"/>
      <c r="I287" s="18" t="str">
        <f>IFERROR(VLOOKUP(D287,DB!A:F,6,0),"")</f>
        <v/>
      </c>
      <c r="J287" s="18" t="str">
        <f>IFERROR(VLOOKUP(D287,DB!A:G,7,0),"")</f>
        <v/>
      </c>
      <c r="K287" s="19"/>
      <c r="L287" s="18" t="str">
        <f>IFERROR(VLOOKUP(D287,DB!A:I,9,0),"")</f>
        <v/>
      </c>
    </row>
    <row r="288" spans="1:12" ht="31.5" customHeight="1">
      <c r="A288" s="96"/>
      <c r="B288" s="18" t="str">
        <f>IFERROR(VLOOKUP(D288,DB!A:K,11,0),"")</f>
        <v/>
      </c>
      <c r="C288" s="18"/>
      <c r="D288" s="18"/>
      <c r="E288" s="18"/>
      <c r="F288" s="98"/>
      <c r="G288" s="99">
        <f ca="1">IFERROR(NOW()-F288,"-")</f>
        <v>45996.416273263887</v>
      </c>
      <c r="H288" s="98"/>
      <c r="I288" s="18" t="str">
        <f>IFERROR(VLOOKUP(D288,DB!A:F,6,0),"")</f>
        <v/>
      </c>
      <c r="J288" s="18" t="str">
        <f>IFERROR(VLOOKUP(D288,DB!A:G,7,0),"")</f>
        <v/>
      </c>
      <c r="K288" s="19"/>
      <c r="L288" s="18" t="str">
        <f>IFERROR(VLOOKUP(D288,DB!A:I,9,0),"")</f>
        <v/>
      </c>
    </row>
    <row r="289" spans="1:12" ht="31.5" customHeight="1">
      <c r="A289" s="96"/>
      <c r="B289" s="18" t="str">
        <f>IFERROR(VLOOKUP(D289,DB!A:K,11,0),"")</f>
        <v/>
      </c>
      <c r="C289" s="18"/>
      <c r="D289" s="18"/>
      <c r="E289" s="18"/>
      <c r="F289" s="98"/>
      <c r="G289" s="99">
        <f ca="1">IFERROR(NOW()-F289,"-")</f>
        <v>45996.416273263887</v>
      </c>
      <c r="H289" s="98"/>
      <c r="I289" s="18" t="str">
        <f>IFERROR(VLOOKUP(D289,DB!A:F,6,0),"")</f>
        <v/>
      </c>
      <c r="J289" s="18" t="str">
        <f>IFERROR(VLOOKUP(D289,DB!A:G,7,0),"")</f>
        <v/>
      </c>
      <c r="K289" s="19"/>
      <c r="L289" s="18" t="str">
        <f>IFERROR(VLOOKUP(D289,DB!A:I,9,0),"")</f>
        <v/>
      </c>
    </row>
    <row r="290" spans="1:12" ht="31.5" customHeight="1">
      <c r="A290" s="96"/>
      <c r="B290" s="18" t="str">
        <f>IFERROR(VLOOKUP(D290,DB!A:K,11,0),"")</f>
        <v/>
      </c>
      <c r="C290" s="18"/>
      <c r="D290" s="18"/>
      <c r="E290" s="18"/>
      <c r="F290" s="98"/>
      <c r="G290" s="99">
        <f ca="1">IFERROR(NOW()-F290,"-")</f>
        <v>45996.416273263887</v>
      </c>
      <c r="H290" s="98"/>
      <c r="I290" s="18" t="str">
        <f>IFERROR(VLOOKUP(D290,DB!A:F,6,0),"")</f>
        <v/>
      </c>
      <c r="J290" s="18" t="str">
        <f>IFERROR(VLOOKUP(D290,DB!A:G,7,0),"")</f>
        <v/>
      </c>
      <c r="K290" s="19"/>
      <c r="L290" s="18" t="str">
        <f>IFERROR(VLOOKUP(D290,DB!A:I,9,0),"")</f>
        <v/>
      </c>
    </row>
    <row r="291" spans="1:12" ht="31.5" customHeight="1">
      <c r="A291" s="96"/>
      <c r="B291" s="18" t="str">
        <f>IFERROR(VLOOKUP(D291,DB!A:K,11,0),"")</f>
        <v/>
      </c>
      <c r="C291" s="18"/>
      <c r="D291" s="18"/>
      <c r="E291" s="18"/>
      <c r="F291" s="98"/>
      <c r="G291" s="99">
        <f ca="1">IFERROR(NOW()-F291,"-")</f>
        <v>45996.416273263887</v>
      </c>
      <c r="H291" s="98"/>
      <c r="I291" s="18" t="str">
        <f>IFERROR(VLOOKUP(D291,DB!A:F,6,0),"")</f>
        <v/>
      </c>
      <c r="J291" s="18" t="str">
        <f>IFERROR(VLOOKUP(D291,DB!A:G,7,0),"")</f>
        <v/>
      </c>
      <c r="K291" s="19"/>
      <c r="L291" s="18" t="str">
        <f>IFERROR(VLOOKUP(D291,DB!A:I,9,0),"")</f>
        <v/>
      </c>
    </row>
    <row r="292" spans="1:12" ht="31.5" customHeight="1">
      <c r="A292" s="152"/>
      <c r="B292" s="153" t="str">
        <f>IFERROR(VLOOKUP(D292,DB!A:K,11,0),"")</f>
        <v/>
      </c>
      <c r="C292" s="153"/>
      <c r="D292" s="153"/>
      <c r="E292" s="153"/>
      <c r="F292" s="154"/>
      <c r="G292" s="155">
        <f ca="1">IFERROR(NOW()-F292,"-")</f>
        <v>45996.416273263887</v>
      </c>
      <c r="H292" s="154"/>
      <c r="I292" s="153" t="str">
        <f>IFERROR(VLOOKUP(D292,DB!A:F,6,0),"")</f>
        <v/>
      </c>
      <c r="J292" s="153" t="str">
        <f>IFERROR(VLOOKUP(D292,DB!A:G,7,0),"")</f>
        <v/>
      </c>
      <c r="K292" s="156"/>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45996.416273263887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45996.416273263887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45996.416273263887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45996.416273263887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45996.416273263887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45996.416273263887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45996.416273263887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45996.416273263887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45996.416273263887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45996.416273263887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45996.416273263887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45996.416273263887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45996.416273263887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45996.416273263887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45996.416273263887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45996.416273263887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45996.416273263887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45996.416273263887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45996.416273263887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45996.416273263887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45996.416273263887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45996.416273263887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45996.416273263887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45996.416273263887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45996.416273263887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45996.416273263887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45996.416273263887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45996.416273263887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45996.416273263887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45996.416273263887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45996.416273263887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45996.416273263887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45996.416273263887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45996.416273263887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45996.416273263887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45996.416273263887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45996.416273263887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45996.416273263887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45996.416273263887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45996.416273263887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45996.416273263887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45996.416273263887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45996.416273263887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45996.416273263887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45996.416273263887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45996.416273263887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45996.416273263887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45996.416273263887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45996.416273263887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45996.416273263887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45996.416273263887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45996.416273263887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45996.416273263887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45996.416273263887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45996.416273263887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45996.416273263887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45996.416273263887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45996.416273263887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45996.416273263887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45996.416273263887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45996.416273263887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45996.416273263887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45996.416273263887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45996.416273263887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45996.416273263887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45996.416273263887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45996.416273263887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45996.416273263887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45996.416273263887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45996.416273263887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45996.416273263887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45996.416273263887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45996.416273263887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45996.416273263887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45996.416273263887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45996.416273263887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45996.416273263887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45996.416273263887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45996.416273263887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45996.416273263887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45996.416273263887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45996.416273263887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45996.416273263887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45996.416273263887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45996.416273263887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45996.416273263887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45996.416273263887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45996.416273263887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45996.416273263887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45996.416273263887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45996.416273263887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45996.416273263887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45996.416273263887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45996.416273263887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45996.416273263887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45996.416273263887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45996.416273263887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45996.416273263887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45996.416273263887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45996.416273263887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45996.416273263887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45996.416273263887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45996.416273263887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45996.416273263887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45996.416273263887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45996.416273263887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45996.416273263887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45996.416273263887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45996.416273263887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45996.416273263887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45996.416273263887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45996.416273263887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45996.416273263887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45996.416273263887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45996.416273263887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45996.416273263887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45996.416273263887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45996.416273263887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45996.416273263887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45996.416273263887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45996.416273263887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45996.416273263887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45996.416273263887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45996.416273263887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45996.416273263887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45996.416273263887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45996.416273263887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45996.416273263887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45996.416273263887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45996.416273263887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45996.416273263887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45996.416273263887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45996.416273263887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45996.416273263887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45996.416273263887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45996.416273263887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45996.416273263887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45996.416273263887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45996.416273263887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45996.416273263887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45996.416273263887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45996.416273263887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45996.416273263887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45996.416273263887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45996.416273263887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45996.416273263887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45996.416273263887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45996.416273263887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45996.416273263887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45996.416273263887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45996.416273263887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45996.416273263887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45996.416273263887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45996.416273263887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45996.416273263887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45996.416273263887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45996.416273263887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45996.416273263887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45996.416273263887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45996.416273263887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45996.416273263887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45996.416273263887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45996.416273263887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45996.416273263887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45996.416273263887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45996.416273263887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45996.416273263887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45996.416273263887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45996.416273263887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45996.416273263887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45996.416273263887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45996.416273263887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45996.416273263887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45996.416273263887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45996.416273263887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45996.416273263887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45996.416273263887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45996.416273263887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45996.416273263887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45996.416273263887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45996.416273263887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45996.416273263887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45996.416273263887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45996.416273263887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45996.416273263887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45996.416273263887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45996.416273263887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45996.416273263887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45996.416273263887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45996.416273263887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45996.416273263887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45996.416273263887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45996.416273263887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45996.416273263887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45996.416273263887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45996.416273263887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45996.416273263887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45996.416273263887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45996.416273263887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45996.416273263887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45996.416273263887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45996.416273263887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45996.416273263887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45996.416273263887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45996.416273263887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45996.416273263887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45996.416273263887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45996.416273263887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45996.416273263887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45996.416273263887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45996.416273263887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45996.416273263887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45996.416273263887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45996.416273263887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45996.416273263887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45996.416273263887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45996.416273263887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45996.416273263887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45996.416273263887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45996.416273263887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45996.416273263887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45996.416273263887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45996.416273263887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45996.416273263887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45996.416273263887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45996.416273263887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45996.416273263887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45996.416273263887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45996.416273263887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45996.416273263887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45996.416273263887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45996.416273263887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45996.416273263887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45996.416273263887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45996.416273263887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45996.416273263887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45996.416273263887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45996.416273263887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45996.416273263887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45996.416273263887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45996.416273263887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45996.416273263887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45996.416273263887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45996.416273263887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45996.416273263887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45996.416273263887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45996.416273263887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45996.416273263887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45996.416273263887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45996.416273263887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45996.416273263887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45996.416273263887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45996.416273263887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45996.416273263887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45996.416273263887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45996.416273263887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45996.416273263887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45996.416273263887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45996.416273263887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45996.416273263887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45996.416273263887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45996.416273263887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45996.416273263887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45996.416273263887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45996.416273263887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45996.416273263887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45996.416273263887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45996.416273263887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45996.416273263887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45996.416273263887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45996.416273263887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45996.416273263887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45996.416273263887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45996.416273263887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45996.416273263887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45996.416273263887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45996.416273263887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45996.416273263887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45996.416273263887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45996.416273263887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45996.416273263887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45996.416273263887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45996.416273263887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45996.416273263887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45996.416273263887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45996.416273263887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45996.416273263887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45996.416273263887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45996.416273263887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45996.416273263887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45996.416273263887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45996.416273263887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45996.416273263887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45996.416273263887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45996.416273263887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45996.416273263887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45996.416273263887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45996.416273263887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45996.416273263887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45996.416273263887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45996.416273263887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45996.416273263887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45996.416273263887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45996.416273263887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45996.416273263887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45996.416273263887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45996.416273263887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45996.416273263887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45996.416273263887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45996.416273263887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45996.416273263887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45996.416273263887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45996.416273263887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45996.416273263887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45996.416273263887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45996.416273263887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45996.416273263887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45996.416273263887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45996.416273263887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45996.416273263887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45996.416273263887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45996.416273263887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45996.416273263887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45996.416273263887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45996.416273263887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45996.416273263887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45996.416273263887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45996.416273263887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45996.416273263887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45996.416273263887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45996.416273263887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45996.416273263887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45996.416273263887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45996.416273263887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45996.416273263887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45996.416273263887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45996.416273263887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45996.416273263887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45996.416273263887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45996.416273263887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45996.416273263887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45996.416273263887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45996.416273263887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45996.416273263887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45996.416273263887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45996.416273263887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45996.416273263887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45996.416273263887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45996.416273263887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45996.416273263887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45996.416273263887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45996.416273263887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45996.416273263887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45996.416273263887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45996.416273263887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45996.416273263887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45996.416273263887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45996.416273263887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45996.416273263887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45996.416273263887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45996.416273263887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45996.416273263887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45996.416273263887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45996.416273263887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45996.416273263887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45996.416273263887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45996.416273263887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45996.416273263887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45996.416273263887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45996.416273263887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45996.416273263887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45996.416273263887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45996.416273263887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45996.416273263887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45996.416273263887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45996.416273263887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45996.416273263887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45996.416273263887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45996.416273263887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45996.416273263887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45996.416273263887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45996.416273263887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45996.416273263887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45996.416273263887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45996.416273263887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45996.416273263887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45996.416273263887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45996.416273263887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45996.416273263887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45996.416273263887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45996.416273263887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45996.416273263887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45996.416273263887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45996.416273263887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45996.416273263887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45996.416273263887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45996.416273263887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45996.416273263887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45996.416273263887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45996.416273263887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45996.416273263887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45996.416273263887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45996.416273263887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45996.416273263887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45996.416273263887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45996.416273263887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45996.416273263887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45996.416273263887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45996.416273263887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45996.416273263887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45996.416273263887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45996.416273263887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45996.416273263887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45996.416273263887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45996.416273263887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45996.416273263887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45996.416273263887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45996.416273263887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45996.416273263887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45996.416273263887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45996.416273263887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45996.416273263887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45996.416273263887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45996.416273263887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45996.416273263887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45996.416273263887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45996.416273263887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45996.416273263887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45996.416273263887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45996.416273263887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45996.416273263887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45996.416273263887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45996.416273263887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45996.416273263887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45996.416273263887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45996.416273263887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45996.416273263887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45996.416273263887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45996.416273263887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45996.416273263887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45996.416273263887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45996.416273263887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45996.416273263887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45996.416273263887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45996.416273263887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45996.416273263887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45996.416273263887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45996.416273263887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45996.416273263887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45996.416273263887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45996.416273263887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45996.416273263887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45996.416273263887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45996.416273263887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45996.416273263887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45996.416273263887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45996.416273263887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45996.416273263887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45996.416273263887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45996.416273263887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45996.416273263887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45996.416273263887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45996.416273263887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45996.416273263887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45996.416273263887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45996.416273263887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45996.416273263887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45996.416273263887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45996.416273263887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45996.416273263887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45996.416273263887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45996.416273263887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45996.416273263887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45996.416273263887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45996.416273263887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45996.416273263887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45996.416273263887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45996.416273263887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45996.416273263887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45996.416273263887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45996.416273263887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45996.416273263887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45996.416273263887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45996.416273263887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45996.416273263887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45996.416273263887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45996.416273263887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45996.416273263887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45996.416273263887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45996.416273263887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45996.416273263887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45996.416273263887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45996.416273263887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45996.416273263887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45996.416273263887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45996.416273263887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45996.416273263887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45996.416273263887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45996.416273263887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45996.416273263887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45996.416273263887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45996.416273263887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45996.416273263887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45996.416273263887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45996.416273263887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45996.416273263887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45996.416273263887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45996.416273263887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45996.416273263887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45996.416273263887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45996.416273263887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45996.416273263887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45996.416273263887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45996.416273263887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45996.416273263887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45996.416273263887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45996.416273263887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45996.416273263887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45996.416273263887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45996.416273263887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45996.416273263887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45996.416273263887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45996.416273263887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45996.416273263887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45996.416273263887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45996.416273263887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45996.416273263887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45996.416273263887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45996.416273263887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45996.416273263887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45996.416273263887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45996.416273263887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45996.416273263887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45996.416273263887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45996.416273263887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45996.416273263887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45996.416273263887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45996.416273263887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45996.416273263887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45996.416273263887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45996.416273263887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45996.416273263887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45996.416273263887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45996.416273263887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45996.416273263887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45996.416273263887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45996.416273263887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45996.416273263887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45996.416273263887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45996.416273263887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45996.416273263887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45996.416273263887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45996.416273263887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45996.416273263887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45996.416273263887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45996.416273263887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45996.416273263887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45996.416273263887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45996.416273263887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45996.416273263887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45996.416273263887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45996.416273263887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45996.416273263887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45996.416273263887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45996.416273263887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45996.416273263887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45996.416273263887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45996.416273263887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45996.416273263887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45996.416273263887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45996.416273263887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45996.416273263887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45996.416273263887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45996.416273263887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45996.416273263887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45996.416273263887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45996.416273263887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45996.416273263887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45996.416273263887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45996.416273263887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45996.416273263887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45996.416273263887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45996.416273263887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45996.416273263887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45996.416273263887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45996.416273263887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45996.416273263887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45996.416273263887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45996.416273263887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45996.416273263887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45996.416273263887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45996.416273263887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45996.416273263887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45996.416273263887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45996.416273263887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45996.416273263887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45996.416273263887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45996.416273263887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45996.416273263887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45996.416273263887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45996.416273263887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45996.416273263887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45996.416273263887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45996.416273263887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45996.416273263887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45996.416273263887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45996.416273263887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45996.416273263887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45996.416273263887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45996.416273263887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45996.416273263887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45996.416273263887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45996.416273263887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45996.416273263887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45996.416273263887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45996.416273263887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45996.416273263887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45996.416273263887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45996.416273263887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45996.416273263887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45996.416273263887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45996.416273263887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45996.416273263887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45996.416273263887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45996.416273263887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45996.416273263887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45996.416273263887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45996.416273263887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45996.416273263887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45996.416273263887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45996.416273263887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45996.416273263887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45996.416273263887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45996.416273263887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45996.416273263887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45996.416273263887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45996.416273263887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45996.416273263887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45996.416273263887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45996.416273263887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45996.416273263887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45996.416273263887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45996.416273263887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45996.416273263887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45996.416273263887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45996.416273263887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45996.416273263887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45996.416273263887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45996.416273263887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45996.416273263887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45996.416273263887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45996.416273263887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45996.416273263887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45996.416273263887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45996.416273263887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45996.416273263887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45996.416273263887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45996.416273263887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45996.416273263887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45996.416273263887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45996.416273263887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45996.416273263887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45996.416273263887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45996.416273263887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45996.416273263887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45996.416273263887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45996.416273263887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45996.416273263887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45996.416273263887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45996.416273263887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45996.416273263887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45996.416273263887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45996.416273263887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45996.416273263887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45996.416273263887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45996.416273263887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45996.416273263887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45996.416273263887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45996.416273263887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45996.416273263887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45996.416273263887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45996.416273263887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45996.416273263887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45996.416273263887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45996.416273263887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45996.416273263887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45996.416273263887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45996.416273263887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45996.416273263887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45996.416273263887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45996.416273263887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45996.416273263887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45996.416273263887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45996.416273263887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45996.416273263887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45996.416273263887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45996.416273263887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45996.416273263887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45996.416273263887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45996.416273263887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45996.416273263887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45996.416273263887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45996.416273263887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45996.416273263887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45996.416273263887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45996.416273263887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45996.416273263887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45996.416273263887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45996.416273263887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45996.416273263887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45996.416273263887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45996.416273263887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45996.416273263887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45996.416273263887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45996.416273263887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45996.416273263887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45996.416273263887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45996.416273263887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45996.416273263887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45996.416273263887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45996.416273263887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45996.416273263887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45996.416273263887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45996.416273263887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45996.416273263887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45996.416273263887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45996.416273263887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45996.416273263887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45996.416273263887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45996.416273263887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45996.416273263887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45996.416273263887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45996.416273263887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45996.416273263887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45996.416273263887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45996.416273263887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45996.416273263887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45996.416273263887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45996.416273263887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45996.416273263887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45996.416273263887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45996.416273263887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45996.416273263887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45996.416273263887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45996.416273263887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45996.416273263887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45996.416273263887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45996.416273263887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45996.416273263887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45996.416273263887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45996.416273263887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45996.416273263887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45996.416273263887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45996.416273263887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45996.416273263887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45996.416273263887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45996.416273263887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45996.416273263887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45996.416273263887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45996.416273263887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45996.416273263887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45996.416273263887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45996.416273263887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45996.416273263887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45996.416273263887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45996.416273263887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45996.416273263887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45996.416273263887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45996.416273263887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45996.416273263887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45996.416273263887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45996.416273263887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45996.416273263887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45996.416273263887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45996.416273263887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45996.416273263887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45996.416273263887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45996.416273263887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45996.416273263887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45996.416273263887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45996.416273263887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45996.416273263887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45996.416273263887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45996.416273263887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45996.416273263887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45996.416273263887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45996.416273263887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45996.416273263887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45996.416273263887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45996.416273263887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45996.416273263887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45996.416273263887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45996.416273263887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45996.416273263887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45996.416273263887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45996.416273263887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45996.416273263887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45996.416273263887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45996.416273263887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45996.416273263887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45996.416273263887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45996.416273263887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45996.416273263887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45996.416273263887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45996.416273263887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45996.416273263887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45996.416273263887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45996.416273263887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45996.416273263887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45996.416273263887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45996.416273263887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45996.416273263887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45996.416273263887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45996.416273263887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45996.416273263887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45996.416273263887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45996.416273263887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45996.416273263887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45996.416273263887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45996.416273263887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45996.416273263887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45996.416273263887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45996.416273263887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45996.416273263887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45996.416273263887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45996.416273263887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45996.416273263887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45996.416273263887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45996.416273263887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45996.416273263887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45996.416273263887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45996.416273263887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45996.416273263887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45996.416273263887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45996.416273263887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45996.416273263887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45996.416273263887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45996.416273263887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45996.416273263887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45996.416273263887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45996.416273263887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45996.416273263887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45996.416273263887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45996.416273263887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45996.416273263887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45996.416273263887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45996.416273263887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45996.416273263887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45996.416273263887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45996.416273263887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45996.416273263887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45996.416273263887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45996.416273263887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45996.416273263887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45996.416273263887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45996.416273263887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45996.416273263887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45996.416273263887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45996.416273263887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45996.416273263887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45996.416273263887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45996.416273263887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45996.416273263887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45996.416273263887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45996.416273263887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45996.416273263887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45996.416273263887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45996.416273263887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45996.416273263887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45996.416273263887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45996.416273263887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45996.416273263887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45996.416273263887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45996.416273263887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45996.416273263887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45996.416273263887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45996.416273263887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45996.416273263887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45996.416273263887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45996.416273263887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45996.416273263887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45996.416273263887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45996.416273263887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45996.416273263887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45996.416273263887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45996.416273263887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45996.416273263887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45996.416273263887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45996.416273263887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45996.416273263887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45996.416273263887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45996.416273263887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45996.416273263887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45996.416273263887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45996.416273263887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45996.416273263887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45996.416273263887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45996.416273263887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45996.416273263887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45996.416273263887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45996.416273263887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45996.416273263887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45996.416273263887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45996.416273263887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45996.416273263887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45996.416273263887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45996.416273263887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45996.416273263887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45996.416273263887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45996.416273263887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45996.416273263887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45996.416273263887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45996.416273263887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45996.416273263887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45996.416273263887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45996.416273263887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45996.416273263887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45996.416273263887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45996.416273263887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45996.416273263887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45996.416273263887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45996.416273263887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45996.416273263887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292.93555567129079</v>
      </c>
      <c r="H2" s="91">
        <v>45703.474768518521</v>
      </c>
      <c r="I2" s="91" t="str">
        <f>IFERROR(VLOOKUP(D2,DB!A:F,6,0),"")</f>
        <v>SCECO</v>
      </c>
      <c r="J2" s="91" t="str">
        <f>IFERROR(VLOOKUP(D2,DB!A:G,7,0),"")</f>
        <v>Dead</v>
      </c>
      <c r="K2" s="93" t="s">
        <v>39121</v>
      </c>
      <c r="L2" s="87" t="str">
        <f>IFERROR(VLOOKUP(D2,DB!A:I,9,0),"")</f>
        <v>Latis</v>
      </c>
    </row>
    <row r="3" spans="1:16" ht="15" customHeight="1">
      <c r="A3" s="108"/>
      <c r="B3" s="108" t="str">
        <f>IFERROR(VLOOKUP(D3,DB!A:K,11,0),"")</f>
        <v>R4</v>
      </c>
      <c r="C3" s="89"/>
      <c r="D3" s="87" t="s">
        <v>36823</v>
      </c>
      <c r="E3" s="90" t="s">
        <v>39106</v>
      </c>
      <c r="F3" s="91"/>
      <c r="G3" s="92">
        <f t="shared" ref="G3:G15" ca="1" si="0">IFERROR(NOW()-F3,"")</f>
        <v>45996.416273263887</v>
      </c>
      <c r="H3" s="91">
        <v>45996.381921296299</v>
      </c>
      <c r="I3" s="108" t="str">
        <f>IFERROR(VLOOKUP(D3,DB!A:F,6,0),"")</f>
        <v>Generator-SG</v>
      </c>
      <c r="J3" s="108" t="str">
        <f>IFERROR(VLOOKUP(D3,DB!A:G,7,0),"")</f>
        <v>Vandalized</v>
      </c>
      <c r="K3" s="93" t="s">
        <v>39122</v>
      </c>
      <c r="L3" s="87" t="str">
        <f>IFERROR(VLOOKUP(D3,DB!A:I,9,0),"")</f>
        <v>Latis</v>
      </c>
    </row>
    <row r="4" spans="1:16" ht="15" customHeight="1">
      <c r="A4" s="108"/>
      <c r="B4" s="108" t="str">
        <f>IFERROR(VLOOKUP(D4,DB!A:K,11,0),"")</f>
        <v/>
      </c>
      <c r="C4" s="89"/>
      <c r="D4" s="87"/>
      <c r="E4" s="90"/>
      <c r="F4" s="91"/>
      <c r="G4" s="92">
        <f t="shared" ca="1" si="0"/>
        <v>45996.416273263887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45996.416273263887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45996.416273263887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45996.416273263887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45996.416273263887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45996.416273263887</v>
      </c>
      <c r="H9" s="91"/>
      <c r="I9" s="108" t="str">
        <f>IFERROR(VLOOKUP(D9,DB!A:F,6,0),"")</f>
        <v/>
      </c>
      <c r="J9" s="108" t="str">
        <f>IFERROR(VLOOKUP(D9,DB!A:G,7,0),"")</f>
        <v/>
      </c>
      <c r="K9" s="93"/>
      <c r="L9" s="87" t="str">
        <f>IFERROR(VLOOKUP(D9,DB!A:I,9,0),"")</f>
        <v/>
      </c>
    </row>
    <row r="10" spans="1:16" ht="15" customHeight="1">
      <c r="A10" s="108"/>
      <c r="B10" s="108" t="str">
        <f>IFERROR(VLOOKUP(D10,DB!A:K,11,0),"")</f>
        <v/>
      </c>
      <c r="C10" s="89"/>
      <c r="D10" s="151"/>
      <c r="E10" s="90"/>
      <c r="F10" s="91"/>
      <c r="G10" s="92">
        <f t="shared" ca="1" si="0"/>
        <v>45996.416273263887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45996.416273263887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45996.416273263887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45996.416273263887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45996.416273263887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45996.416273263887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45996.416273263887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45996.416273263887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45996.416273263887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45996.416273263887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45996.416273263887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45996.416273263887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45996.416273263887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45996.416273263887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45996.416273263887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45996.416273263887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45996.416273263887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45996.416273263887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45996.416273263887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45996.416273263887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45996.416273263887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45996.416273263887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45996.416273263887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45996.416273263887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45996.416273263887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45996.416273263887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45996.416273263887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45996.416273263887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45996.416273263887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45996.416273263887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45996.416273263887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45996.416273263887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45996.416273263887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45996.416273263887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45996.416273263887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45996.416273263887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45996.416273263887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45996.416273263887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45996.416273263887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45996.416273263887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45996.416273263887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45996.416273263887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45996.416273263887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45996.416273263887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45996.416273263887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45996.416273263887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45996.416273263887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45996.416273263887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45996.416273263887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45996.416273263887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45996.416273263887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45996.416273263887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45996.416273263887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45996.416273263887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45996.416273263887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45996.416273263887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45996.416273263887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45996.416273263887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45996.416273263887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45996.416273263887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45996.416273263887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45996.416273263887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45996.416273263887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45996.416273263887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45996.416273263887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45996.416273263887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45996.416273263887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45996.416273263887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45996.416273263887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45996.416273263887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45996.416273263887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45996.416273263887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45996.416273263887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45996.416273263887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45996.416273263887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45996.416273263887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45996.416273263887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45996.416273263887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45996.416273263887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45996.416273263887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45996.416273263887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45996.416273263887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45996.416273263887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45996.416273263887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45996.416273263887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45996.416273263887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45996.416273263887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45996.416273263887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45996.416273263887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45996.416273263887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45996.416273263887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45996.416273263887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45996.416273263887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45996.416273263887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45996.416273263887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45996.416273263887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45996.416273263887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45996.416273263887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45996.416273263887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45996.416273263887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45996.416273263887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45996.416273263887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45996.416273263887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45996.416273263887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45996.416273263887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45996.416273263887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45996.416273263887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45996.416273263887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45996.416273263887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45996.416273263887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45996.416273263887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45996.416273263887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45996.416273263887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45996.416273263887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45996.416273263887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45996.416273263887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45996.416273263887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45996.416273263887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45996.416273263887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45996.416273263887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45996.416273263887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45996.416273263887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45996.416273263887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45996.416273263887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45996.416273263887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45996.416273263887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45996.416273263887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45996.416273263887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45996.416273263887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45996.416273263887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45996.416273263887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45996.416273263887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45996.416273263887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45996.416273263887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45996.416273263887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45996.416273263887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45996.416273263887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45996.416273263887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45996.416273263887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45996.416273263887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45996.416273263887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45996.416273263887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45996.416273263887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45996.416273263887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45996.416273263887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45996.416273263887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45996.416273263887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45996.416273263887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45996.416273263887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45996.416273263887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45996.416273263887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45996.416273263887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45996.416273263887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45996.416273263887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45996.416273263887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45996.416273263887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45996.416273263887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45996.416273263887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45996.416273263887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45996.416273263887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45996.416273263887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45996.416273263887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45996.416273263887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45996.416273263887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45996.416273263887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45996.416273263887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45996.416273263887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45996.416273263887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45996.416273263887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45996.416273263887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45996.416273263887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45996.416273263887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45996.416273263887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45996.416273263887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45996.416273263887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45996.416273263887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45996.416273263887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45996.416273263887</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45996.416273263887</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45996.416273263887</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39123</v>
      </c>
      <c r="B2" s="37" t="str">
        <f>IFERROR(VLOOKUP(D2,DB!A:K,11,0),"")</f>
        <v>R5</v>
      </c>
      <c r="C2" s="37">
        <v>3</v>
      </c>
      <c r="D2" s="101" t="s">
        <v>36085</v>
      </c>
      <c r="E2" s="37" t="s">
        <v>39106</v>
      </c>
      <c r="F2" s="38">
        <v>45891.832060185188</v>
      </c>
      <c r="G2" s="103">
        <f ca="1">IFERROR(NOW()-F2,"")</f>
        <v>104.58421307869867</v>
      </c>
      <c r="H2" s="38">
        <v>45891.790393518517</v>
      </c>
      <c r="I2" s="37" t="str">
        <f>IFERROR(VLOOKUP(D2,DB!A:F,6,0),"")</f>
        <v>Generator-SG</v>
      </c>
      <c r="J2" s="37" t="str">
        <f>IFERROR(VLOOKUP(D2,DB!A:G,7,0),"")</f>
        <v>Vandalized</v>
      </c>
      <c r="K2" s="37" t="s">
        <v>39124</v>
      </c>
      <c r="L2" s="37" t="str">
        <f>IFERROR(VLOOKUP(D2,DB!A:I,9,0),"")</f>
        <v>Latis</v>
      </c>
      <c r="M2" s="100"/>
    </row>
    <row r="3" spans="1:13" s="39" customFormat="1" ht="30.75">
      <c r="A3" s="37" t="s">
        <v>39125</v>
      </c>
      <c r="B3" s="37" t="str">
        <f>IFERROR(VLOOKUP(D3,DB!A:K,11,0),"")</f>
        <v>R5</v>
      </c>
      <c r="C3" s="37">
        <v>1</v>
      </c>
      <c r="D3" s="37" t="s">
        <v>33407</v>
      </c>
      <c r="E3" s="37" t="s">
        <v>39109</v>
      </c>
      <c r="F3" s="38">
        <v>45926.188877314817</v>
      </c>
      <c r="G3" s="103">
        <f t="shared" ref="G3" ca="1" si="0">IFERROR(NOW()-F3,"")</f>
        <v>70.227395949070342</v>
      </c>
      <c r="H3" s="38">
        <v>45926.158159722225</v>
      </c>
      <c r="I3" s="37" t="str">
        <f>IFERROR(VLOOKUP(D3,DB!A:F,6,0),"")</f>
        <v>SCECO</v>
      </c>
      <c r="J3" s="37" t="str">
        <f>IFERROR(VLOOKUP(D3,DB!A:G,7,0),"")</f>
        <v>Good</v>
      </c>
      <c r="K3" s="37" t="s">
        <v>39126</v>
      </c>
      <c r="L3" s="37" t="str">
        <f>IFERROR(VLOOKUP(D3,DB!A:I,9,0),"")</f>
        <v>Latis</v>
      </c>
      <c r="M3" s="100"/>
    </row>
    <row r="4" spans="1:13" s="39" customFormat="1" ht="39.75" customHeight="1">
      <c r="A4" s="104" t="s">
        <v>39127</v>
      </c>
      <c r="B4" s="104" t="str">
        <f>IFERROR(VLOOKUP(D4,DB!A:K,11,0),"")</f>
        <v>R5</v>
      </c>
      <c r="C4" s="104">
        <v>1</v>
      </c>
      <c r="D4" s="104" t="s">
        <v>34832</v>
      </c>
      <c r="E4" s="104" t="s">
        <v>39109</v>
      </c>
      <c r="F4" s="105">
        <v>45948.661111111112</v>
      </c>
      <c r="G4" s="106">
        <f t="shared" ref="G4" ca="1" si="1">IFERROR(NOW()-F4,"")</f>
        <v>47.755162152774574</v>
      </c>
      <c r="H4" s="105">
        <v>45948.661111111112</v>
      </c>
      <c r="I4" s="104" t="str">
        <f>IFERROR(VLOOKUP(D4,DB!A:F,6,0),"")</f>
        <v>SCECO</v>
      </c>
      <c r="J4" s="104" t="str">
        <f>IFERROR(VLOOKUP(D4,DB!A:G,7,0),"")</f>
        <v>Dead</v>
      </c>
      <c r="K4" s="104" t="s">
        <v>39128</v>
      </c>
      <c r="L4" s="104" t="str">
        <f>IFERROR(VLOOKUP(D4,DB!A:I,9,0),"")</f>
        <v>Latis</v>
      </c>
    </row>
    <row r="5" spans="1:13" s="39" customFormat="1" ht="30.75">
      <c r="A5" s="104" t="s">
        <v>39129</v>
      </c>
      <c r="B5" s="104" t="str">
        <f>IFERROR(VLOOKUP(D5,DB!A:K,11,0),"")</f>
        <v>R5</v>
      </c>
      <c r="C5" s="104">
        <v>1</v>
      </c>
      <c r="D5" s="104" t="s">
        <v>36592</v>
      </c>
      <c r="E5" s="104" t="s">
        <v>39106</v>
      </c>
      <c r="F5" s="105">
        <v>45981.373298611114</v>
      </c>
      <c r="G5" s="106">
        <f ca="1">IFERROR(NOW()-F5,"")</f>
        <v>15.04297465277341</v>
      </c>
      <c r="H5" s="133">
        <v>45981.360798611109</v>
      </c>
      <c r="I5" s="104" t="str">
        <f>IFERROR(VLOOKUP(D5,DB!A:F,6,0),"")</f>
        <v>SCECO</v>
      </c>
      <c r="J5" s="104" t="str">
        <f>IFERROR(VLOOKUP(D5,DB!A:G,7,0),"")</f>
        <v>Dead</v>
      </c>
      <c r="K5" s="104" t="s">
        <v>39130</v>
      </c>
      <c r="L5" s="104" t="str">
        <f>IFERROR(VLOOKUP(D5,DB!A:I,9,0),"")</f>
        <v>Latis</v>
      </c>
    </row>
    <row r="6" spans="1:13">
      <c r="A6" s="37"/>
      <c r="B6" s="37" t="str">
        <f>IFERROR(VLOOKUP(D6,DB!A:K,11,0),"")</f>
        <v/>
      </c>
      <c r="C6" s="37"/>
      <c r="D6"/>
      <c r="E6" s="37"/>
      <c r="F6" s="38"/>
      <c r="G6" s="132">
        <f t="shared" ref="G6:G26" ca="1" si="2">IFERROR(NOW()-F6,"")</f>
        <v>45996.416273263887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45996.416273263887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45996.416273263887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45996.416273263887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45996.416273263887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45996.416273263887</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45996.416273263887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45996.416273263887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45996.416273263887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45996.416273263887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45996.416273263887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45996.416273263887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45996.416273263887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45996.416273263887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45996.416273263887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45996.416273263887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45996.416273263887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45996.416273263887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45996.416273263887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45996.416273263887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45996.416273263887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45996.416273263887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45996.416273263887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45996.416273263887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45996.416273263887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45996.416273263887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45996.416273263887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45996.416273263887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45996.416273263887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45996.416273263887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45996.416273263887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45996.416273263887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45996.416273263887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45996.416273263887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45996.416273263887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45996.416273263887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45996.416273263887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45996.416273263887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45996.416273263887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45996.416273263887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45996.416273263887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45996.416273263887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45996.416273263887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45996.416273263887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45996.416273263887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45996.416273263887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45996.416273263887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45996.416273263887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45996.416273263887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45996.416273263887</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45996.416273263887</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45996.416273263887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45996.416273263887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45996.416273263887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45996.416273263887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45996.416273263887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45996.416273263887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45996.416273263887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45996.416273263887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45996.416273263887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45996.416273263887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45996.416273263887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45996.416273263887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45996.416273263887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45996.416273263887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45996.416273263887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45996.416273263887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45996.416273263887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45996.416273263887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45996.416273263887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45996.416273263887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45996.416273263887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45996.416273263887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45996.416273263887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45996.416273263887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45996.416273263887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45996.416273263887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45996.416273263887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45996.416273263887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45996.416273263887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45996.416273263887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45996.416273263887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45996.416273263887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45996.416273263887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45996.416273263887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45996.416273263887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45996.416273263887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45996.416273263887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45996.416273263887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45996.416273263887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45996.416273263887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45996.416273263887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45996.416273263887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45996.416273263887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45996.416273263887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45996.416273263887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45996.416273263887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45996.416273263887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45996.416273263887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45996.416273263887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45996.416273263887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45996.416273263887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45996.416273263887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45996.416273263887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45996.416273263887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45996.416273263887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45996.416273263887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45996.416273263887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45996.416273263887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45996.416273263887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45996.416273263887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45996.416273263887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45996.416273263887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45996.416273263887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45996.416273263887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45996.416273263887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45996.416273263887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45996.416273263887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45996.416273263887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45996.416273263887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45996.416273263887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45996.416273263887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45996.416273263887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45996.416273263887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45996.416273263887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45996.416273263887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45996.416273263887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45996.416273263887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45996.416273263887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45996.416273263887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45996.416273263887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45996.416273263887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45996.416273263887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45996.416273263887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45996.416273263887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45996.416273263887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45996.416273263887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45996.416273263887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45996.416273263887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45996.416273263887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45996.416273263887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45996.416273263887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45996.416273263887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45996.416273263887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45996.416273263887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45996.416273263887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45996.416273263887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45996.416273263887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45996.416273263887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45996.416273263887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45996.416273263887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45996.416273263887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45996.416273263887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45996.416273263887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45996.416273263887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45996.416273263887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45996.416273263887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45996.416273263887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45996.416273263887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45996.416273263887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45996.416273263887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45996.416273263887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45996.416273263887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45996.416273263887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45996.416273263887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45996.416273263887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45996.416273263887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45996.416273263887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45996.416273263887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45996.416273263887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45996.416273263887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45996.416273263887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45996.416273263887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45996.416273263887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45996.416273263887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45996.416273263887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45996.416273263887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45996.416273263887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45996.416273263887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45996.416273263887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45996.416273263887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45996.416273263887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45996.416273263887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45996.416273263887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45996.416273263887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45996.416273263887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45996.416273263887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45996.416273263887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45996.416273263887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45996.416273263887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45996.416273263887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45996.416273263887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45996.416273263887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45996.416273263887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45996.416273263887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45996.416273263887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45996.416273263887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45996.416273263887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45996.416273263887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45996.416273263887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45996.416273263887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45996.416273263887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45996.416273263887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45996.416273263887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45996.416273263887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45996.416273263887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45996.416273263887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45996.416273263887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45996.416273263887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45996.416273263887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45996.416273263887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45996.416273263887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45996.416273263887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45996.416273263887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45996.416273263887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45996.416273263887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45996.416273263887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45996.416273263887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45996.416273263887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45996.416273263887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45996.416273263887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45996.416273263887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45996.416273263887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45996.416273263887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45996.416273263887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45996.416273263887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45996.416273263887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45996.416273263887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45996.416273263887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45996.416273263887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45996.416273263887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45996.416273263887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45996.416273263887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45996.416273263887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45996.416273263887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45996.416273263887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45996.416273263887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45996.416273263887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45996.416273263887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45996.416273263887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45996.416273263887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45996.416273263887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45996.416273263887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45996.416273263887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45996.416273263887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45996.416273263887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45996.416273263887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45996.416273263887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45996.416273263887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45996.416273263887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45996.416273263887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45996.416273263887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45996.416273263887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45996.416273263887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45996.416273263887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45996.416273263887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45996.416273263887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45996.416273263887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45996.416273263887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45996.416273263887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45996.416273263887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45996.416273263887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45996.416273263887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45996.416273263887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45996.416273263887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45996.416273263887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45996.416273263887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45996.416273263887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45996.416273263887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45996.416273263887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45996.416273263887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45996.416273263887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45996.416273263887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45996.416273263887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45996.416273263887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45996.416273263887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45996.416273263887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45996.416273263887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45996.416273263887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45996.416273263887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45996.416273263887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45996.416273263887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45996.416273263887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45996.416273263887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45996.416273263887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45996.416273263887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45996.416273263887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45996.416273263887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45996.416273263887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45996.416273263887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45996.416273263887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45996.416273263887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45996.416273263887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45996.416273263887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45996.416273263887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45996.416273263887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45996.416273263887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45996.416273263887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45996.416273263887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45996.416273263887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45996.416273263887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45996.416273263887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45996.416273263887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45996.416273263887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45996.416273263887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45996.416273263887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45996.416273263887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45996.416273263887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45996.416273263887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45996.416273263887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45996.416273263887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45996.416273263887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45996.416273263887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45996.416273263887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45996.416273263887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45996.416273263887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45996.416273263887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45996.416273263887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45996.416273263887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45996.416273263887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45996.416273263887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45996.416273263887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45996.416273263887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45996.416273263887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45996.416273263887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45996.416273263887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45996.416273263887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45996.416273263887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45996.416273263887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45996.416273263887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45996.416273263887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45996.416273263887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45996.416273263887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45996.416273263887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45996.416273263887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45996.416273263887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45996.416273263887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45996.416273263887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45996.416273263887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45996.416273263887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45996.416273263887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45996.416273263887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45996.416273263887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45996.416273263887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45996.416273263887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45996.416273263887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45996.416273263887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45996.416273263887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45996.416273263887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45996.416273263887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45996.416273263887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45996.416273263887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45996.416273263887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45996.416273263887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45996.416273263887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45996.416273263887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45996.416273263887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45996.416273263887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45996.416273263887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45996.416273263887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45996.416273263887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45996.416273263887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45996.416273263887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45996.416273263887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45996.416273263887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45996.416273263887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45996.416273263887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45996.416273263887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45996.416273263887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45996.416273263887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45996.416273263887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45996.416273263887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45996.416273263887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45996.416273263887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45996.416273263887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45996.416273263887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45996.416273263887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45996.416273263887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45996.416273263887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45996.416273263887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45996.416273263887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45996.416273263887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45996.416273263887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45996.416273263887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45996.416273263887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45996.416273263887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45996.416273263887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45996.416273263887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45996.416273263887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45996.416273263887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45996.416273263887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45996.416273263887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45996.416273263887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45996.416273263887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45996.416273263887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45996.416273263887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45996.416273263887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45996.416273263887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45996.416273263887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45996.416273263887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45996.416273263887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45996.416273263887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45996.416273263887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45996.416273263887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45996.416273263887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45996.416273263887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45996.416273263887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45996.416273263887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45996.416273263887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45996.416273263887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45996.416273263887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45996.416273263887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45996.416273263887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45996.416273263887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45996.416273263887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45996.416273263887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45996.416273263887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45996.416273263887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45996.416273263887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45996.416273263887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45996.416273263887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45996.416273263887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45996.416273263887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45996.416273263887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45996.416273263887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45996.416273263887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45996.416273263887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45996.416273263887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45996.416273263887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45996.416273263887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45996.416273263887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45996.416273263887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45996.416273263887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45996.416273263887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45996.416273263887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45996.416273263887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45996.416273263887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45996.416273263887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45996.416273263887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45996.416273263887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45996.416273263887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45996.416273263887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45996.416273263887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45996.416273263887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45996.416273263887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45996.416273263887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45996.416273263887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45996.416273263887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45996.416273263887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45996.416273263887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45996.416273263887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45996.416273263887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45996.416273263887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45996.416273263887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45996.416273263887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45996.416273263887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45996.416273263887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45996.416273263887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45996.416273263887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45996.416273263887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45996.416273263887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45996.416273263887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45996.416273263887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45996.416273263887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45996.416273263887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45996.416273263887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45996.416273263887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45996.416273263887</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45996.416273263887</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45996.416273263887</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45996.416273263887</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45996.416273263887</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45996.416273263887</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45996.416273263887</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2025-12-05T06:59:34Z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