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66" documentId="120_S{2AC9BD13-BADA-5192-A53E-5A8FF88502F6}" xr6:coauthVersionLast="47" xr6:coauthVersionMax="47" xr10:uidLastSave="{B53F7DE6-7BF6-433A-88D7-883B7C0503E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7" i="5"/>
  <c r="L8" i="5"/>
  <c r="L9" i="5"/>
  <c r="L10" i="5"/>
  <c r="L11" i="5"/>
  <c r="L12" i="5"/>
  <c r="L13" i="5"/>
  <c r="L14" i="5"/>
  <c r="L15" i="5"/>
  <c r="J7" i="5"/>
  <c r="J8" i="5"/>
  <c r="J9" i="5"/>
  <c r="J10" i="5"/>
  <c r="J11" i="5"/>
  <c r="J12" i="5"/>
  <c r="J13" i="5"/>
  <c r="J14" i="5"/>
  <c r="J15" i="5"/>
  <c r="I7" i="5"/>
  <c r="I8" i="5"/>
  <c r="I9" i="5"/>
  <c r="I10" i="5"/>
  <c r="I11" i="5"/>
  <c r="I12" i="5"/>
  <c r="I13" i="5"/>
  <c r="I14" i="5"/>
  <c r="I15" i="5"/>
  <c r="B7" i="5"/>
  <c r="B8" i="5"/>
  <c r="B9" i="5"/>
  <c r="B10" i="5"/>
  <c r="B11" i="5"/>
  <c r="B12" i="5"/>
  <c r="B13" i="5"/>
  <c r="B14" i="5"/>
  <c r="B15" i="5"/>
  <c r="G7" i="5"/>
  <c r="G8" i="5"/>
  <c r="G9" i="5"/>
  <c r="G10" i="5"/>
  <c r="G11" i="5"/>
  <c r="G12" i="5"/>
  <c r="G13" i="5"/>
  <c r="G14" i="5"/>
  <c r="G15"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L6" i="5"/>
  <c r="J6" i="5"/>
  <c r="I6" i="5"/>
  <c r="B6" i="5"/>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<sst xmlns="http://schemas.openxmlformats.org/spreadsheetml/2006/main" count="181606" uniqueCount="39217">
  <si>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</si>
  <si>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</si>
  <si>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</si>
  <si>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</si>
  <si>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</si>
  <si>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</si>
  <si>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</si>
  <si>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</si>
  <si>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</si>
  <si>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</si>
  <si>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</si>
  <si>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</si>
  <si>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</si>
  <si>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</si>
  <si>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</si>
  <si>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</si>
  <si>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</si>
  <si>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</si>
  <si>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</si>
  <si>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</si>
  <si>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</si>
  <si>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</si>
  <si>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</si>
  <si>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</si>
  <si>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</si>
  <si>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</si>
  <si>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</si>
  <si>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</si>
  <si>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</si>
  <si>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</si>
  <si>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</si>
  <si>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</si>
  <si>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</si>
  <si>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</si>
  <si>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</si>
  <si>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</si>
  <si>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</si>
  <si>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</si>
  <si>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</si>
  <si>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</si>
  <si>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</si>
  <si>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</si>
  <si>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</si>
  <si>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</si>
  <si>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</si>
  <si>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</si>
  <si>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</si>
  <si>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</si>
  <si>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</si>
  <si>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</si>
  <si>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</si>
  <si>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</si>
  <si>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</si>
  <si>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</si>
  <si>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</si>
  <si>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</si>
  <si>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</si>
  <si>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</si>
  <si>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</si>
  <si>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</si>
  <si>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</si>
  <si>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</si>
  <si>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</si>
  <si>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</si>
  <si>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</si>
  <si>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</si>
  <si>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</si>
  <si>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</si>
  <si>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</si>
  <si>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</si>
  <si>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</si>
  <si>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</si>
  <si>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</si>
  <si>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</si>
  <si>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</si>
  <si>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</si>
  <si>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</si>
  <si>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</si>
  <si>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</si>
  <si>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</si>
  <si>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</si>
  <si>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</si>
  <si>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</si>
  <si>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</si>
  <si>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</si>
  <si>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</si>
  <si>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</si>
  <si>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</si>
  <si>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</si>
  <si>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</si>
  <si>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</si>
  <si>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</si>
  <si>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</si>
  <si>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</si>
  <si>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</si>
  <si>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</si>
  <si>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</si>
  <si>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</si>
  <si>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</si>
  <si>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</si>
  <si>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</si>
  <si>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</si>
  <si>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</si>
  <si>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</si>
  <si>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</si>
  <si>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</si>
  <si>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</si>
  <si>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</si>
  <si>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</si>
  <si>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</si>
  <si>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</si>
  <si>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</si>
  <si>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</si>
  <si>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</si>
  <si>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</si>
  <si>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</si>
  <si>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</si>
  <si>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</si>
  <si>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</si>
  <si>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</si>
  <si>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</si>
  <si>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</si>
  <si>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</si>
  <si>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</si>
  <si>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</si>
  <si>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</si>
  <si>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</si>
  <si>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</si>
  <si>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</si>
  <si>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</si>
  <si>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</si>
  <si>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</si>
  <si>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</si>
  <si>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</si>
  <si>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</si>
  <si>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</si>
  <si>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</si>
  <si>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</si>
  <si>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</si>
  <si>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</si>
  <si>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</si>
  <si>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</si>
  <si>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</si>
  <si>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</si>
  <si>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</si>
  <si>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</si>
  <si>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</si>
  <si>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</si>
  <si>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</si>
  <si>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</si>
  <si>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</si>
  <si>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</si>
  <si>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</si>
  <si>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</si>
  <si>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</si>
  <si>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</si>
  <si>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</si>
  <si>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</si>
  <si>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</si>
  <si>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</si>
  <si>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</si>
  <si>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</si>
  <si>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</si>
  <si>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</si>
  <si>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</si>
  <si>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</si>
  <si>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</si>
  <si>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</si>
  <si>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</si>
  <si>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</si>
  <si>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</si>
  <si>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</si>
  <si>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</si>
  <si>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</si>
  <si>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</si>
  <si>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</si>
  <si>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</si>
  <si>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</si>
  <si>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</si>
  <si>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</si>
  <si>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</si>
  <si>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</si>
  <si>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</si>
  <si>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</si>
  <si>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</si>
  <si>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</si>
  <si>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</si>
  <si>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</si>
  <si>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</si>
  <si>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</si>
  <si>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</si>
  <si>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</si>
  <si>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</si>
  <si>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</si>
  <si>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</si>
  <si>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</si>
  <si>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</si>
  <si>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</si>
  <si>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</si>
  <si>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</si>
  <si>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</si>
  <si>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</si>
  <si>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</si>
  <si>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</si>
  <si>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</si>
  <si>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</si>
  <si>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</si>
  <si>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</si>
  <si>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</si>
  <si>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</si>
  <si>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</si>
  <si>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</si>
  <si>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</si>
  <si>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</si>
  <si>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</si>
  <si>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</si>
  <si>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</si>
  <si>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</si>
  <si>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</si>
  <si>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</si>
  <si>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</si>
  <si>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</si>
  <si>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</si>
  <si>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</si>
  <si>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</si>
  <si>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</si>
  <si>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</si>
  <si>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</si>
  <si>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</si>
  <si>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</si>
  <si>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</si>
  <si>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</si>
  <si>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</si>
  <si>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</si>
  <si>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</si>
  <si>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</si>
  <si>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</si>
  <si>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</si>
  <si>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</si>
  <si>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</si>
  <si>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</si>
  <si>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</si>
  <si>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</si>
  <si>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</si>
  <si>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</si>
  <si>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</si>
  <si>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</si>
  <si>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</si>
  <si>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</si>
  <si>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</si>
  <si>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</si>
  <si>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</si>
  <si>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</si>
  <si>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</si>
  <si>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</si>
  <si>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</si>
  <si>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</si>
  <si>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</si>
  <si>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</si>
  <si>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</si>
  <si>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</si>
  <si>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</si>
  <si>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</si>
  <si>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</si>
  <si>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</si>
  <si>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</si>
  <si>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</si>
  <si>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</si>
  <si>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</si>
  <si>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</si>
  <si>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</si>
  <si>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</si>
  <si>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</si>
  <si>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</si>
  <si>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</si>
  <si>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</si>
  <si>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</si>
  <si>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</si>
  <si>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</si>
  <si>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</si>
  <si>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</si>
  <si>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</si>
  <si>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</si>
  <si>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</si>
  <si>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</si>
  <si>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</si>
  <si>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</si>
  <si>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</si>
  <si>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</si>
  <si>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</si>
  <si>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</si>
  <si>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</si>
  <si>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</si>
  <si>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</si>
  <si>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</si>
  <si>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</si>
  <si>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</si>
  <si>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</si>
  <si>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</si>
  <si>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</si>
  <si>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</si>
  <si>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</si>
  <si>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</si>
  <si>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</si>
  <si>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</si>
  <si>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</si>
  <si>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</si>
  <si>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</si>
  <si>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</si>
  <si>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</si>
  <si>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</si>
  <si>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</si>
  <si>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</si>
  <si>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</si>
  <si>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</si>
  <si>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</si>
  <si>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</si>
  <si>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</si>
  <si>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</si>
  <si>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</si>
  <si>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</si>
  <si>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</si>
  <si>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</si>
  <si>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</si>
  <si>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</si>
  <si>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</si>
  <si>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</si>
  <si>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</si>
  <si>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</si>
  <si>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</si>
  <si>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</si>
  <si>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</si>
  <si>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</si>
  <si>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</si>
  <si>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</si>
  <si>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</si>
  <si>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</si>
  <si>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</si>
  <si>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</si>
  <si>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</si>
  <si>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</si>
  <si>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</si>
  <si>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</si>
  <si>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</si>
  <si>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</si>
  <si>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</si>
  <si>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</si>
  <si>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</si>
  <si>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</si>
  <si>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</si>
  <si>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</si>
  <si>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</si>
  <si>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</si>
  <si>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</si>
  <si>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</si>
  <si>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</si>
  <si>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</si>
  <si>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</si>
  <si>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</si>
  <si>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</si>
  <si>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</si>
  <si>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</si>
  <si>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</si>
  <si>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</si>
  <si>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</si>
  <si>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</si>
  <si>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</si>
  <si>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</si>
  <si>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</si>
  <si>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</si>
  <si>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</si>
  <si>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</si>
  <si>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</si>
  <si>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</si>
  <si>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</si>
  <si>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</si>
  <si>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</si>
  <si>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</si>
  <si>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</si>
  <si>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</si>
  <si>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</si>
  <si>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</si>
  <si>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</si>
  <si>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</si>
  <si>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</si>
  <si>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</si>
  <si>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</si>
  <si>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</si>
  <si>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</si>
  <si>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</si>
  <si>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</si>
  <si>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</si>
  <si>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</si>
  <si>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</si>
  <si>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</si>
  <si>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</si>
  <si>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</si>
  <si>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</si>
  <si>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</si>
  <si>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</si>
  <si>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</si>
  <si>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</si>
  <si>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</si>
  <si>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</si>
  <si>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</si>
  <si>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</si>
  <si>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</si>
  <si>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</si>
  <si>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</si>
  <si>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</si>
  <si>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</si>
  <si>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</si>
  <si>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</si>
  <si>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</si>
  <si>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</si>
  <si>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</si>
  <si>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</si>
  <si>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</si>
  <si>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</si>
  <si>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</si>
  <si>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</si>
  <si>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</si>
  <si>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</si>
  <si>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</si>
  <si>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</si>
  <si>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</si>
  <si>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</si>
  <si>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</si>
  <si>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</si>
  <si>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</si>
  <si>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</si>
  <si>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</si>
  <si>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</si>
  <si>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</si>
  <si>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</si>
  <si>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</si>
  <si>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</si>
  <si>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</si>
  <si>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</si>
  <si>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</si>
  <si>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</si>
  <si>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</si>
  <si>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</si>
  <si>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</si>
  <si>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</si>
  <si>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</si>
  <si>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</si>
  <si>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</si>
  <si>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</si>
  <si>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</si>
  <si>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</si>
  <si>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</si>
  <si>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</si>
  <si>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</si>
  <si>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</si>
  <si>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</si>
  <si>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</si>
  <si>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</si>
  <si>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</si>
  <si>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</si>
  <si>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</si>
  <si>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</si>
  <si>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</si>
  <si>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</si>
  <si>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</si>
  <si>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</si>
  <si>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</si>
  <si>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</si>
  <si>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</si>
  <si>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</si>
  <si>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</si>
  <si>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</si>
  <si>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</si>
  <si>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</si>
  <si>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</si>
  <si>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</si>
  <si>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</si>
  <si>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</si>
  <si>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</si>
  <si>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</si>
  <si>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</si>
  <si>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</si>
  <si>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</si>
  <si>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</si>
  <si>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</si>
  <si>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</si>
  <si>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</si>
  <si>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</si>
  <si>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</si>
  <si>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</si>
  <si>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</si>
  <si>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</si>
  <si>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</si>
  <si>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</si>
  <si>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</si>
  <si>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</si>
  <si>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</si>
  <si>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</si>
  <si>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</si>
  <si>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</si>
  <si>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</si>
  <si>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</si>
  <si>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</si>
  <si>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</si>
  <si>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</si>
  <si>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</si>
  <si>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</si>
  <si>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</si>
  <si>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</si>
  <si>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</si>
  <si>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</si>
  <si>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</si>
  <si>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</si>
  <si>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</si>
  <si>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</si>
  <si>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</si>
  <si>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</si>
  <si>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</si>
  <si>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</si>
  <si>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</si>
  <si>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</si>
  <si>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</si>
  <si>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</si>
  <si>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</si>
  <si>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</si>
  <si>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</si>
  <si>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</si>
  <si>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</si>
  <si>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</si>
  <si>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</si>
  <si>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</si>
  <si>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</si>
  <si>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</si>
  <si>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</si>
  <si>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</si>
  <si>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</si>
  <si>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</si>
  <si>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</si>
  <si>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</si>
  <si>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</si>
  <si>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</si>
  <si>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</si>
  <si>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</si>
  <si>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</si>
  <si>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</si>
  <si>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</si>
  <si>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</si>
  <si>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</si>
  <si>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</si>
  <si>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</si>
  <si>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</si>
  <si>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</si>
  <si>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</si>
  <si>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</si>
  <si>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</si>
  <si>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</si>
  <si>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</si>
  <si>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</si>
  <si>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</si>
  <si>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</si>
  <si>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</si>
  <si>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</si>
  <si>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</si>
  <si>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</si>
  <si>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</si>
  <si>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</si>
  <si>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</si>
  <si>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</si>
  <si>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</si>
  <si>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</si>
  <si>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</si>
  <si>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</si>
  <si>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</si>
  <si>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</si>
  <si>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</si>
  <si>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</si>
  <si>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</si>
  <si>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</si>
  <si>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</si>
  <si>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</si>
  <si>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</si>
  <si>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</si>
  <si>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</si>
  <si>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</si>
  <si>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</si>
  <si>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</si>
  <si>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</si>
  <si>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</si>
  <si>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</si>
  <si>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</si>
  <si>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</si>
  <si>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</si>
  <si>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</si>
  <si>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</si>
  <si>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</si>
  <si>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</si>
  <si>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</si>
  <si>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</si>
  <si>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</si>
  <si>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</si>
  <si>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</si>
  <si>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</si>
  <si>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</si>
  <si>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</si>
  <si>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</si>
  <si>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</si>
  <si>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</si>
  <si>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</si>
  <si>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</si>
  <si>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</si>
  <si>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</si>
  <si>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</si>
  <si>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</si>
  <si>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</si>
  <si>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</si>
  <si>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</si>
  <si>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</si>
  <si>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</si>
  <si>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</si>
  <si>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</si>
  <si>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</si>
  <si>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</si>
  <si>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</si>
  <si>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</si>
  <si>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</si>
  <si>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</si>
  <si>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</si>
  <si>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</si>
  <si>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</si>
  <si>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</si>
  <si>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</si>
  <si>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</si>
  <si>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</si>
  <si>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</si>
  <si>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</si>
  <si>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</si>
  <si>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</si>
  <si>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</si>
  <si>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</si>
  <si>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</si>
  <si>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</si>
  <si>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</si>
  <si>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</si>
  <si>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</si>
  <si>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</si>
  <si>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</si>
  <si>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</si>
  <si>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</si>
  <si>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</si>
  <si>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</si>
  <si>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</si>
  <si>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</si>
  <si>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</si>
  <si>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</si>
  <si>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</si>
  <si>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</si>
  <si>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</si>
  <si>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</si>
  <si>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</si>
  <si>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</si>
  <si>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</si>
  <si>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</si>
  <si>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</si>
  <si>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</si>
  <si>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</si>
  <si>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</si>
  <si>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</si>
  <si>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</si>
  <si>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</si>
  <si>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</si>
  <si>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</si>
  <si>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</si>
  <si>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</si>
  <si>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</si>
  <si>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</si>
  <si>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</si>
  <si>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</si>
  <si>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</si>
  <si>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</si>
  <si>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</si>
  <si>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</si>
  <si>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</si>
  <si>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</si>
  <si>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</si>
  <si>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</si>
  <si>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</si>
  <si>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</si>
  <si>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</si>
  <si>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</si>
  <si>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</si>
  <si>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</si>
  <si>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</si>
  <si>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</si>
  <si>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</si>
  <si>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</si>
  <si>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</si>
  <si>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</si>
  <si>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</si>
  <si>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</si>
  <si>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</si>
  <si>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</si>
  <si>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</si>
  <si>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</si>
  <si>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</si>
  <si>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</si>
  <si>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</si>
  <si>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</si>
  <si>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</si>
  <si>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</si>
  <si>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</si>
  <si>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</si>
  <si>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</si>
  <si>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</si>
  <si>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</si>
  <si>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</si>
  <si>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</si>
  <si>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</si>
  <si>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</si>
  <si>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</si>
  <si>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</si>
  <si>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</si>
  <si>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</si>
  <si>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</si>
  <si>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</si>
  <si>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</si>
  <si>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</si>
  <si>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</si>
  <si>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</si>
  <si>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</si>
  <si>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</si>
  <si>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</si>
  <si>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</si>
  <si>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</si>
  <si>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</si>
  <si>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</si>
  <si>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</si>
  <si>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</si>
  <si>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</si>
  <si>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</si>
  <si>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</si>
  <si>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</si>
  <si>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</si>
  <si>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</si>
  <si>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</si>
  <si>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</si>
  <si>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</si>
  <si>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</si>
  <si>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</si>
  <si>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</si>
  <si>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</si>
  <si>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</si>
  <si>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</si>
  <si>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</si>
  <si>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</si>
  <si>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</si>
  <si>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</si>
  <si>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</si>
  <si>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</si>
  <si>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</si>
  <si>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</si>
  <si>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</si>
  <si>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</si>
  <si>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</si>
  <si>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</si>
  <si>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</si>
  <si>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</si>
  <si>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</si>
  <si>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</si>
  <si>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</si>
  <si>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</si>
  <si>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</si>
  <si>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</si>
  <si>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</si>
  <si>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</si>
  <si>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</si>
  <si>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</si>
  <si>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</si>
  <si>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</si>
  <si>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</si>
  <si>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</si>
  <si>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</si>
  <si>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</si>
  <si>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</si>
  <si>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</si>
  <si>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</si>
  <si>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</si>
  <si>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</si>
  <si>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</si>
  <si>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</si>
  <si>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</si>
  <si>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</si>
  <si>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</si>
  <si>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</si>
  <si>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</si>
  <si>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</si>
  <si>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</si>
  <si>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</si>
  <si>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</si>
  <si>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</si>
  <si>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</si>
  <si>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</si>
  <si>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</si>
  <si>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</si>
  <si>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</si>
  <si>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</si>
  <si>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</si>
  <si>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</si>
  <si>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</si>
  <si>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</si>
  <si>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</si>
  <si>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</si>
  <si>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</si>
  <si>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</si>
  <si>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</si>
  <si>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</si>
  <si>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</si>
  <si>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</si>
  <si>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</si>
  <si>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</si>
  <si>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</si>
  <si>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</si>
  <si>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</si>
  <si>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</si>
  <si>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</si>
  <si>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</si>
  <si>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</si>
  <si>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</si>
  <si>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</si>
  <si>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</si>
  <si>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</si>
  <si>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</si>
  <si>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</si>
  <si>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</si>
  <si>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</si>
  <si>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</si>
  <si>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</si>
  <si>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</si>
  <si>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</si>
  <si>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</si>
  <si>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</si>
  <si>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</si>
  <si>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</si>
  <si>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</si>
  <si>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</si>
  <si>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</si>
  <si>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</si>
  <si>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</si>
  <si>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</si>
  <si>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</si>
  <si>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</si>
  <si>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</si>
  <si>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</si>
  <si>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</si>
  <si>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</si>
  <si>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</si>
  <si>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</si>
  <si>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</si>
  <si>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</si>
  <si>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</si>
  <si>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</si>
  <si>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</si>
  <si>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</si>
  <si>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</si>
  <si>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</si>
  <si>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</si>
  <si>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</si>
  <si>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</si>
  <si>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</si>
  <si>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</si>
  <si>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</si>
  <si>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</si>
  <si>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</si>
  <si>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</si>
  <si>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</si>
  <si>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</si>
  <si>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</si>
  <si>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</si>
  <si>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</si>
  <si>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</si>
  <si>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</si>
  <si>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</si>
  <si>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</si>
  <si>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</si>
  <si>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</si>
  <si>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</si>
  <si>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</si>
  <si>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</si>
  <si>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</si>
  <si>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</si>
  <si>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</si>
  <si>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</si>
  <si>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</si>
  <si>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</si>
  <si>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</si>
  <si>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</si>
  <si>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</si>
  <si>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</si>
  <si>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</si>
  <si>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</si>
  <si>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</si>
  <si>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</si>
  <si>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</si>
  <si>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</si>
  <si>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</si>
  <si>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</si>
  <si>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</si>
  <si>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</si>
  <si>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</si>
  <si>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</si>
  <si>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</si>
  <si>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</si>
  <si>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</si>
  <si>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</si>
  <si>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</si>
  <si>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</si>
  <si>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</si>
  <si>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</si>
  <si>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</si>
  <si>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</si>
  <si>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</si>
  <si>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</si>
  <si>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</si>
  <si>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</si>
  <si>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</si>
  <si>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</si>
  <si>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</si>
  <si>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</si>
  <si>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</si>
  <si>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</si>
  <si>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</si>
  <si>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</si>
  <si>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</si>
  <si>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</si>
  <si>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</si>
  <si>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</si>
  <si>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</si>
  <si>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</si>
  <si>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</si>
  <si>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</si>
  <si>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</si>
  <si>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</si>
  <si>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</si>
  <si>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</si>
  <si>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</si>
  <si>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</si>
  <si>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</si>
  <si>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</si>
  <si>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</si>
  <si>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</si>
  <si>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</si>
  <si>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</si>
  <si>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</si>
  <si>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</si>
  <si>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</si>
  <si>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</si>
  <si>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</si>
  <si>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</si>
  <si>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</si>
  <si>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</si>
  <si>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</si>
  <si>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</si>
  <si>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</si>
  <si>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</si>
  <si>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</si>
  <si>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</si>
  <si>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</si>
  <si>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</si>
  <si>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</si>
  <si>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</si>
  <si>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</si>
  <si>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</si>
  <si>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</si>
  <si>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</si>
  <si>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</si>
  <si>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</si>
  <si>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</si>
  <si>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</si>
  <si>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</si>
  <si>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</si>
  <si>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</si>
  <si>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</si>
  <si>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</si>
  <si>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</si>
  <si>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</si>
  <si>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</si>
  <si>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</si>
  <si>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</si>
  <si>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</si>
  <si>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</si>
  <si>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</si>
  <si>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</si>
  <si>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</si>
  <si>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</si>
  <si>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</si>
  <si>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</si>
  <si>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</si>
  <si>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</si>
  <si>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</si>
  <si>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</si>
  <si>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</si>
  <si>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</si>
  <si>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</si>
  <si>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</si>
  <si>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</si>
  <si>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</si>
  <si>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</si>
  <si>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</si>
  <si>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</si>
  <si>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</si>
  <si>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</si>
  <si>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</si>
  <si>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</si>
  <si>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</si>
  <si>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</si>
  <si>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</si>
  <si>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</si>
  <si>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</si>
  <si>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</si>
  <si>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</si>
  <si>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</si>
  <si>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</si>
  <si>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</si>
  <si>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</si>
  <si>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</si>
  <si>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</si>
  <si>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</si>
  <si>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</si>
  <si>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</si>
  <si>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</si>
  <si>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</si>
  <si>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</si>
  <si>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</si>
  <si>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</si>
  <si>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</si>
  <si>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</si>
  <si>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</si>
  <si>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</si>
  <si>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</si>
  <si>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</si>
  <si>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</si>
  <si>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</si>
  <si>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</si>
  <si>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</si>
  <si>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</si>
  <si>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</si>
  <si>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</si>
  <si>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</si>
  <si>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</si>
  <si>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</si>
  <si>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</si>
  <si>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</si>
  <si>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</si>
  <si>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</si>
  <si>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</si>
  <si>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</si>
  <si>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</si>
  <si>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</si>
  <si>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</si>
  <si>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</si>
  <si>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</si>
  <si>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</si>
  <si>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</si>
  <si>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</si>
  <si>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</si>
  <si>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</si>
  <si>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</si>
  <si>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</si>
  <si>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</si>
  <si>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</si>
  <si>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</si>
  <si>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</si>
  <si>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</si>
  <si>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</si>
  <si>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</si>
  <si>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</si>
  <si>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</si>
  <si>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</si>
  <si>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</si>
  <si>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</si>
  <si>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</si>
  <si>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</si>
  <si>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</si>
  <si>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</si>
  <si>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</si>
  <si>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</si>
  <si>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</si>
  <si>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</si>
  <si>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</si>
  <si>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</si>
  <si>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</si>
  <si>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</si>
  <si>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</si>
  <si>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</si>
  <si>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</si>
  <si>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</si>
  <si>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</si>
  <si>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</si>
  <si>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</si>
  <si>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</si>
  <si>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</si>
  <si>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</si>
  <si>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</si>
  <si>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</si>
  <si>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</si>
  <si>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</si>
  <si>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</si>
  <si>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</si>
  <si>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</si>
  <si>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</si>
  <si>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</si>
  <si>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</si>
  <si>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</si>
  <si>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</si>
  <si>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</si>
  <si>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</si>
  <si>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</si>
  <si>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</si>
  <si>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</si>
  <si>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</si>
  <si>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</si>
  <si>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</si>
  <si>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</si>
  <si>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</si>
  <si>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</si>
  <si>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</si>
  <si>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</si>
  <si>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</si>
  <si>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</si>
  <si>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</si>
  <si>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</si>
  <si>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</si>
  <si>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</si>
  <si>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</si>
  <si>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</si>
  <si>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</si>
  <si>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</si>
  <si>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</si>
  <si>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</si>
  <si>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</si>
  <si>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</si>
  <si>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</si>
  <si>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</si>
  <si>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</si>
  <si>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</si>
  <si>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</si>
  <si>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</si>
  <si>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</si>
  <si>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</si>
  <si>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</si>
  <si>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</si>
  <si>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</si>
  <si>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</si>
  <si>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</si>
  <si>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</si>
  <si>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</si>
  <si>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</si>
  <si>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</si>
  <si>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</si>
  <si>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</si>
  <si>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</si>
  <si>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</si>
  <si>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</si>
  <si>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</si>
  <si>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</si>
  <si>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</si>
  <si>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</si>
  <si>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</si>
  <si>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</si>
  <si>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</si>
  <si>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</si>
  <si>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</si>
  <si>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</si>
  <si>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</si>
  <si>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</si>
  <si>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</si>
  <si>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</si>
  <si>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</si>
  <si>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</si>
  <si>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</si>
  <si>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</si>
  <si>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</si>
  <si>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</si>
  <si>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</si>
  <si>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</si>
  <si>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</si>
  <si>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</si>
  <si>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</si>
  <si>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</si>
  <si>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</si>
  <si>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</si>
  <si>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</si>
  <si>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</si>
  <si>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</si>
  <si>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</si>
  <si>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</si>
  <si>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</si>
  <si>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</si>
  <si>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</si>
  <si>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</si>
  <si>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</si>
  <si>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</si>
  <si>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</si>
  <si>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</si>
  <si>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</si>
  <si>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</si>
  <si>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</si>
  <si>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</si>
  <si>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</si>
  <si>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</si>
  <si>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</si>
  <si>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</si>
  <si>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</si>
  <si>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</si>
  <si>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</si>
  <si>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</si>
  <si>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</si>
  <si>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</si>
  <si>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</si>
  <si>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</si>
  <si>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</si>
  <si>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</si>
  <si>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</si>
  <si>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</si>
  <si>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</si>
  <si>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</si>
  <si>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</si>
  <si>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</si>
  <si>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</si>
  <si>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</si>
  <si>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</si>
  <si>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</si>
  <si>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</si>
  <si>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</si>
  <si>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</si>
  <si>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</si>
  <si>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</si>
  <si>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</si>
  <si>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</si>
  <si>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</si>
  <si>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</si>
  <si>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</si>
  <si>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</si>
  <si>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</si>
  <si>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</si>
  <si>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</si>
  <si>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</si>
  <si>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</si>
  <si>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</si>
  <si>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</si>
  <si>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</si>
  <si>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</si>
  <si>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</si>
  <si>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</si>
  <si>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</si>
  <si>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</si>
  <si>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</si>
  <si>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</si>
  <si>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</si>
  <si>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</si>
  <si>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</si>
  <si>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</si>
  <si>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</si>
  <si>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</si>
  <si>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</si>
  <si>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</si>
  <si>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</si>
  <si>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</si>
  <si>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</si>
  <si>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</si>
  <si>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</si>
  <si>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</si>
  <si>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</si>
  <si>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</si>
  <si>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</si>
  <si>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</si>
  <si>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</si>
  <si>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</si>
  <si>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</si>
  <si>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</si>
  <si>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</si>
  <si>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</si>
  <si>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</si>
  <si>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</si>
  <si>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</si>
  <si>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</si>
  <si>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</si>
  <si>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</si>
  <si>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</si>
  <si>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</si>
  <si>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</si>
  <si>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</si>
  <si>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</si>
  <si>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</si>
  <si>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</si>
  <si>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</si>
  <si>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</si>
  <si>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</si>
  <si>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</si>
  <si>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</si>
  <si>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</si>
  <si>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</si>
  <si>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</si>
  <si>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</si>
  <si>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</si>
  <si>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</si>
  <si>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</si>
  <si>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</si>
  <si>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</si>
  <si>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</si>
  <si>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</si>
  <si>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</si>
  <si>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</si>
  <si>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</si>
  <si>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</si>
  <si>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</si>
  <si>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</si>
  <si>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</si>
  <si>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</si>
  <si>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</si>
  <si>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</si>
  <si>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</si>
  <si>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</si>
  <si>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</si>
  <si>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</si>
  <si>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</si>
  <si>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</si>
  <si>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</si>
  <si>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</si>
  <si>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</si>
  <si>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</si>
  <si>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</si>
  <si>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</si>
  <si>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</si>
  <si>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</si>
  <si>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</si>
  <si>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</si>
  <si>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</si>
  <si>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</si>
  <si>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</si>
  <si>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</si>
  <si>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</si>
  <si>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</si>
  <si>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</si>
  <si>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</si>
  <si>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</si>
  <si>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</si>
  <si>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</si>
  <si>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</si>
  <si>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</si>
  <si>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</si>
  <si>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</si>
  <si>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</si>
  <si>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</si>
  <si>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</si>
  <si>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</si>
  <si>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</si>
  <si>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</si>
  <si>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</si>
  <si>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</si>
  <si>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</si>
  <si>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</si>
  <si>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</si>
  <si>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</si>
  <si>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</si>
  <si>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</si>
  <si>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</si>
  <si>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</si>
  <si>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</si>
  <si>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</si>
  <si>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</si>
  <si>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</si>
  <si>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</si>
  <si>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</si>
  <si>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</si>
  <si>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</si>
  <si>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</si>
  <si>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</si>
  <si>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</si>
  <si>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</si>
  <si>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</si>
  <si>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</si>
  <si>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</si>
  <si>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</si>
  <si>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</si>
  <si>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</si>
  <si>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</si>
  <si>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</si>
  <si>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</si>
  <si>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</si>
  <si>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</si>
  <si>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</si>
  <si>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</si>
  <si>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</si>
  <si>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</si>
  <si>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</si>
  <si>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</si>
  <si>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</si>
  <si>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</si>
  <si>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</si>
  <si>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</si>
  <si>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</si>
  <si>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</si>
  <si>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</si>
  <si>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</si>
  <si>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</si>
  <si>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</si>
  <si>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</si>
  <si>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</si>
  <si>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</si>
  <si>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</si>
  <si>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</si>
  <si>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</si>
  <si>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</si>
  <si>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</si>
  <si>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</si>
  <si>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</si>
  <si>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</si>
  <si>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</si>
  <si>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</si>
  <si>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</si>
  <si>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</si>
  <si>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</si>
  <si>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</si>
  <si>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</si>
  <si>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</si>
  <si>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</si>
  <si>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</si>
  <si>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</si>
  <si>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</si>
  <si>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</si>
  <si>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</si>
  <si>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</si>
  <si>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</si>
  <si>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</si>
  <si>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</si>
  <si>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</si>
  <si>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</si>
  <si>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</si>
  <si>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</si>
  <si>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</si>
  <si>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</si>
  <si>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</si>
  <si>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</si>
  <si>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</si>
  <si>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</si>
  <si>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</si>
  <si>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</si>
  <si>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</si>
  <si>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</si>
  <si>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</si>
  <si>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</si>
  <si>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</si>
  <si>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</si>
  <si>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</si>
  <si>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</si>
  <si>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</si>
  <si>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</si>
  <si>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</si>
  <si>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</si>
  <si>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</si>
  <si>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</si>
  <si>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</si>
  <si>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</si>
  <si>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</si>
  <si>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</si>
  <si>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</si>
  <si>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</si>
  <si>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</si>
  <si>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</si>
  <si>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</si>
  <si>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</si>
  <si>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</si>
  <si>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</si>
  <si>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</si>
  <si>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</si>
  <si>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</si>
  <si>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</si>
  <si>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</si>
  <si>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</si>
  <si>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</si>
  <si>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</si>
  <si>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</si>
  <si>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</si>
  <si>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</si>
  <si>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</si>
  <si>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</si>
  <si>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</si>
  <si>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</si>
  <si>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</si>
  <si>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</si>
  <si>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</si>
  <si>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</si>
  <si>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</si>
  <si>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</si>
  <si>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</si>
  <si>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</si>
  <si>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</si>
  <si>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</si>
  <si>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</si>
  <si>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</si>
  <si>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</si>
  <si>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</si>
  <si>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</si>
  <si>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</si>
  <si>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</si>
  <si>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</si>
  <si>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</si>
  <si>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</si>
  <si>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</si>
  <si>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</si>
  <si>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</si>
  <si>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</si>
  <si>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</si>
  <si>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</si>
  <si>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</si>
  <si>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</si>
  <si>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</si>
  <si>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</si>
  <si>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</si>
  <si>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</si>
  <si>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</si>
  <si>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</si>
  <si>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</si>
  <si>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</si>
  <si>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</si>
  <si>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</si>
  <si>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</si>
  <si>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</si>
  <si>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</si>
  <si>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</si>
  <si>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</si>
  <si>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</si>
  <si>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</si>
  <si>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</si>
  <si>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</si>
  <si>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</si>
  <si>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</si>
  <si>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</si>
  <si>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</si>
  <si>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</si>
  <si>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</si>
  <si>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</si>
  <si>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</si>
  <si>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</si>
  <si>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</si>
  <si>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</si>
  <si>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</si>
  <si>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</si>
  <si>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</si>
  <si>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</si>
  <si>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</si>
  <si>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</si>
  <si>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</si>
  <si>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</si>
  <si>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</si>
  <si>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</si>
  <si>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</si>
  <si>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</si>
  <si>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</si>
  <si>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</si>
  <si>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</si>
  <si>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</si>
  <si>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</si>
  <si>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</si>
  <si>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</si>
  <si>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</si>
  <si>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</si>
  <si>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</si>
  <si>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</si>
  <si>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</si>
  <si>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</si>
  <si>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</si>
  <si>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</si>
  <si>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</si>
  <si>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</si>
  <si>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</si>
  <si>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</si>
  <si>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</si>
  <si>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</si>
  <si>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</si>
  <si>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</si>
  <si>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</si>
  <si>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</si>
  <si>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</si>
  <si>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</si>
  <si>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</si>
  <si>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</si>
  <si>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</si>
  <si>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</si>
  <si>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</si>
  <si>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</si>
  <si>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</si>
  <si>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</si>
  <si>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</si>
  <si>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</si>
  <si>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</si>
  <si>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</si>
  <si>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</si>
  <si>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</si>
  <si>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</si>
  <si>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</si>
  <si>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</si>
  <si>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</si>
  <si>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</si>
  <si>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</si>
  <si>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</si>
  <si>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</si>
  <si>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</si>
  <si>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</si>
  <si>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</si>
  <si>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</si>
  <si>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</si>
  <si>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</si>
  <si>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</si>
  <si>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</si>
  <si>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</si>
  <si>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</si>
  <si>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</si>
  <si>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</si>
  <si>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</si>
  <si>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</si>
  <si>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</si>
  <si>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</si>
  <si>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</si>
  <si>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</si>
  <si>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</si>
  <si>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</si>
  <si>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</si>
  <si>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</si>
  <si>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</si>
  <si>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</si>
  <si>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</si>
  <si>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</si>
  <si>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</si>
  <si>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</si>
  <si>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</si>
  <si>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</si>
  <si>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</si>
  <si>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</si>
  <si>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</si>
  <si>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</si>
  <si>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</si>
  <si>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</si>
  <si>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</si>
  <si>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</si>
  <si>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</si>
  <si>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</si>
  <si>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</si>
  <si>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</si>
  <si>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</si>
  <si>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</si>
  <si>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</si>
  <si>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</si>
  <si>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</si>
  <si>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</si>
  <si>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</si>
  <si>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</si>
  <si>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</si>
  <si>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</si>
  <si>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</si>
  <si>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</si>
  <si>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</si>
  <si>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</si>
  <si>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</si>
  <si>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</si>
  <si>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</si>
  <si>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</si>
  <si>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</si>
  <si>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</si>
  <si>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</si>
  <si>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</si>
  <si>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</si>
  <si>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</si>
  <si>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</si>
  <si>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</si>
  <si>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</si>
  <si>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</si>
  <si>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</si>
  <si>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</si>
  <si>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</si>
  <si>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</si>
  <si>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</si>
  <si>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</si>
  <si>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</si>
  <si>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</si>
  <si>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</si>
  <si>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</si>
  <si>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</si>
  <si>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</si>
  <si>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</si>
  <si>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</si>
  <si>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</si>
  <si>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</si>
  <si>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</si>
  <si>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</si>
  <si>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</si>
  <si>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</si>
  <si>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</si>
  <si>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</si>
  <si>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</si>
  <si>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</si>
  <si>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</si>
  <si>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</si>
  <si>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</si>
  <si>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</si>
  <si>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</si>
  <si>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</si>
  <si>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</si>
  <si>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</si>
  <si>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</si>
  <si>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</si>
  <si>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</si>
  <si>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</si>
  <si>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</si>
  <si>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</si>
  <si>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</si>
  <si>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</si>
  <si>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</si>
  <si>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</si>
  <si>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</si>
  <si>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</si>
  <si>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</si>
  <si>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</si>
  <si>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</si>
  <si>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</si>
  <si>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</si>
  <si>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</si>
  <si>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</si>
  <si>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</si>
  <si>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</si>
  <si>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</si>
  <si>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</si>
  <si>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</si>
  <si>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</si>
  <si>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</si>
  <si>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</si>
  <si>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</si>
  <si>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</si>
  <si>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</si>
  <si>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</si>
  <si>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</si>
  <si>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</si>
  <si>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</si>
  <si>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</si>
  <si>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</si>
  <si>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</si>
  <si>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</si>
  <si>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</si>
  <si>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</si>
  <si>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</si>
  <si>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</si>
  <si>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</si>
  <si>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</si>
  <si>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</si>
  <si>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</si>
  <si>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</si>
  <si>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</si>
  <si>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</si>
  <si>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</si>
  <si>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</si>
  <si>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</si>
  <si>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</si>
  <si>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</si>
  <si>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</si>
  <si>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</si>
  <si>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</si>
  <si>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</si>
  <si>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</si>
  <si>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</si>
  <si>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</si>
  <si>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</si>
  <si>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</si>
  <si>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</si>
  <si>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</si>
  <si>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</si>
  <si>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</si>
  <si>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</si>
  <si>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</si>
  <si>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</si>
  <si>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</si>
  <si>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</si>
  <si>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</si>
  <si>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</si>
  <si>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</si>
  <si>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</si>
  <si>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</si>
  <si>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</si>
  <si>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</si>
  <si>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</si>
  <si>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</si>
  <si>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</si>
  <si>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</si>
  <si>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</si>
  <si>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</si>
  <si>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</si>
  <si>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</si>
  <si>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</si>
  <si>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</si>
  <si>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</si>
  <si>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</si>
  <si>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</si>
  <si>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</si>
  <si>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</si>
  <si>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</si>
  <si>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</si>
  <si>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</si>
  <si>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</si>
  <si>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</si>
  <si>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</si>
  <si>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</si>
  <si>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</si>
  <si>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</si>
  <si>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</si>
  <si>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</si>
  <si>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</si>
  <si>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</si>
  <si>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</si>
  <si>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</si>
  <si>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</si>
  <si>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</si>
  <si>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</si>
  <si>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</si>
  <si>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</si>
  <si>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</si>
  <si>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</si>
  <si>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</si>
  <si>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</si>
  <si>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</si>
  <si>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</si>
  <si>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</si>
  <si>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</si>
  <si>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</si>
  <si>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</si>
  <si>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</si>
  <si>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</si>
  <si>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</si>
  <si>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</si>
  <si>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</si>
  <si>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</si>
  <si>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</si>
  <si>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</si>
  <si>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</si>
  <si>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</si>
  <si>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</si>
  <si>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</si>
  <si>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</si>
  <si>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</si>
  <si>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</si>
  <si>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</si>
  <si>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</si>
  <si>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</si>
  <si>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</si>
  <si>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</si>
  <si>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</si>
  <si>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</si>
  <si>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</si>
  <si>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</si>
  <si>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</si>
  <si>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</si>
  <si>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</si>
  <si>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</si>
  <si>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</si>
  <si>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</si>
  <si>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</si>
  <si>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</si>
  <si>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</si>
  <si>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</si>
  <si>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</si>
  <si>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</si>
  <si>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</si>
  <si>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</si>
  <si>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</si>
  <si>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</si>
  <si>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</si>
  <si>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</si>
  <si>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</si>
  <si>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</si>
  <si>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</si>
  <si>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</si>
  <si>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</si>
  <si>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</si>
  <si>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</si>
  <si>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</si>
  <si>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</si>
  <si>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</si>
  <si>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</si>
  <si>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</si>
  <si>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</si>
  <si>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</si>
  <si>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</si>
  <si>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</si>
  <si>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</si>
  <si>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</si>
  <si>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</si>
  <si>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</si>
  <si>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</si>
  <si>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</si>
  <si>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</si>
  <si>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</si>
  <si>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</si>
  <si>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</si>
  <si>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</si>
  <si>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</si>
  <si>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</si>
  <si>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</si>
  <si>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</si>
  <si>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</si>
  <si>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</si>
  <si>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</si>
  <si>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</si>
  <si>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</si>
  <si>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</si>
  <si>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</si>
  <si>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</si>
  <si>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</si>
  <si>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</si>
  <si>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</si>
  <si>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</si>
  <si>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</si>
  <si>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</si>
  <si>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</si>
  <si>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</si>
  <si>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</si>
  <si>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</si>
  <si>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</si>
  <si>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</si>
  <si>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</si>
  <si>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</si>
  <si>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</si>
  <si>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</si>
  <si>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</si>
  <si>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</si>
  <si>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</si>
  <si>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</si>
  <si>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</si>
  <si>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</si>
  <si>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</si>
  <si>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</si>
  <si>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</si>
  <si>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</si>
  <si>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</si>
  <si>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</si>
  <si>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</si>
  <si>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</si>
  <si>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</si>
  <si>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</si>
  <si>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</si>
  <si>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</si>
  <si>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</si>
  <si>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</si>
  <si>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</si>
  <si>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</si>
  <si>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</si>
  <si>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</si>
  <si>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</si>
  <si>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</si>
  <si>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</si>
  <si>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</si>
  <si>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</si>
  <si>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</si>
  <si>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</si>
  <si>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</si>
  <si>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</si>
  <si>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</si>
  <si>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</si>
  <si>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</si>
  <si>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</si>
  <si>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</si>
  <si>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</si>
  <si>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</si>
  <si>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</si>
  <si>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</si>
  <si>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</si>
  <si>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</si>
  <si>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</si>
  <si>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</si>
  <si>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</si>
  <si>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</si>
  <si>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</si>
  <si>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</si>
  <si>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</si>
  <si>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</si>
  <si>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</si>
  <si>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</si>
  <si>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</si>
  <si>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</si>
  <si>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</si>
  <si>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</si>
  <si>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</si>
  <si>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</si>
  <si>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</si>
  <si>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</si>
  <si>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</si>
  <si>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</si>
  <si>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</si>
  <si>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</si>
  <si>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</si>
  <si>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</si>
  <si>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</si>
  <si>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</si>
  <si>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</si>
  <si>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</si>
  <si>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</si>
  <si>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</si>
  <si>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</si>
  <si>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</si>
  <si>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</si>
  <si>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</si>
  <si>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</si>
  <si>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</si>
  <si>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</si>
  <si>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</si>
  <si>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</si>
  <si>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</si>
  <si>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</si>
  <si>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</si>
  <si>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</si>
  <si>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</si>
  <si>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</si>
  <si>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</si>
  <si>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</si>
  <si>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</si>
  <si>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</si>
  <si>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</si>
  <si>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</si>
  <si>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</si>
  <si>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</si>
  <si>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</si>
  <si>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</si>
  <si>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</si>
  <si>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</si>
  <si>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</si>
  <si>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</si>
  <si>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</si>
  <si>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</si>
  <si>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</si>
  <si>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</si>
  <si>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</si>
  <si>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</si>
  <si>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</si>
  <si>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</si>
  <si>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</si>
  <si>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</si>
  <si>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</si>
  <si>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</si>
  <si>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</si>
  <si>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</si>
  <si>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</si>
  <si>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</si>
  <si>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</si>
  <si>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</si>
  <si>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</si>
  <si>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</si>
  <si>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</si>
  <si>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</si>
  <si>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</si>
  <si>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</si>
  <si>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</si>
  <si>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</si>
  <si>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</si>
  <si>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</si>
  <si>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</si>
  <si>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</si>
  <si>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</si>
  <si>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</si>
  <si>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</si>
  <si>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</si>
  <si>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</si>
  <si>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</si>
  <si>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</si>
  <si>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</si>
  <si>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</si>
  <si>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</si>
  <si>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</si>
  <si>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</si>
  <si>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</si>
  <si>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</si>
  <si>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</si>
  <si>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</si>
  <si>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</si>
  <si>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</si>
  <si>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</si>
  <si>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</si>
  <si>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</si>
  <si>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</si>
  <si>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</si>
  <si>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</si>
  <si>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</si>
  <si>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</si>
  <si>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</si>
  <si>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</si>
  <si>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</si>
  <si>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</si>
  <si>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</si>
  <si>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</si>
  <si>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</si>
  <si>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</si>
  <si>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</si>
  <si>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</si>
  <si>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</si>
  <si>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</si>
  <si>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</si>
  <si>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</si>
  <si>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</si>
  <si>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</si>
  <si>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</si>
  <si>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</si>
  <si>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</si>
  <si>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</si>
  <si>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</si>
  <si>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</si>
  <si>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</si>
  <si>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</si>
  <si>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</si>
  <si>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</si>
  <si>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</si>
  <si>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</si>
  <si>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</si>
  <si>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</si>
  <si>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</si>
  <si>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</si>
  <si>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</si>
  <si>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</si>
  <si>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</si>
  <si>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</si>
  <si>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</si>
  <si>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</si>
  <si>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</si>
  <si>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</si>
  <si>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</si>
  <si>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</si>
  <si>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</si>
  <si>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</si>
  <si>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</si>
  <si>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</si>
  <si>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</si>
  <si>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</si>
  <si>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</si>
  <si>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</si>
  <si>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</si>
  <si>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</si>
  <si>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</si>
  <si>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</si>
  <si>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</si>
  <si>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</si>
  <si>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</si>
  <si>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</si>
  <si>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</si>
  <si>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</si>
  <si>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</si>
  <si>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</si>
  <si>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</si>
  <si>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</si>
  <si>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</si>
  <si>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</si>
  <si>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</si>
  <si>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</si>
  <si>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</si>
  <si>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</si>
  <si>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</si>
  <si>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</si>
  <si>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</si>
  <si>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</si>
  <si>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</si>
  <si>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</si>
  <si>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</si>
  <si>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</si>
  <si>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</si>
  <si>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</si>
  <si>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</si>
  <si>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</si>
  <si>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</si>
  <si>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</si>
  <si>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</si>
  <si>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</si>
  <si>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</si>
  <si>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</si>
  <si>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</si>
  <si>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</si>
  <si>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</si>
  <si>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</si>
  <si>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</si>
  <si>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</si>
  <si>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</si>
  <si>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</si>
  <si>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</si>
  <si>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</si>
  <si>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</si>
  <si>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</si>
  <si>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</si>
  <si>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</si>
  <si>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</si>
  <si>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</si>
  <si>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</si>
  <si>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</si>
  <si>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</si>
  <si>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</si>
  <si>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</si>
  <si>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</si>
  <si>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</si>
  <si>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</si>
  <si>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</si>
  <si>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</si>
  <si>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</si>
  <si>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</si>
  <si>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</si>
  <si>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</si>
  <si>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</si>
  <si>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</si>
  <si>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</si>
  <si>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</si>
  <si>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</si>
  <si>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</si>
  <si>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</si>
  <si>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</si>
  <si>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</si>
  <si>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</si>
  <si>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</si>
  <si>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</si>
  <si>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</si>
  <si>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</si>
  <si>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</si>
  <si>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</si>
  <si>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</si>
  <si>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</si>
  <si>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</si>
  <si>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</si>
  <si>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</si>
  <si>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</si>
  <si>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</si>
  <si>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</si>
  <si>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</si>
  <si>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</si>
  <si>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</si>
  <si>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</si>
  <si>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</si>
  <si>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</si>
  <si>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</si>
  <si>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</si>
  <si>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</si>
  <si>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</si>
  <si>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</si>
  <si>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</si>
  <si>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</si>
  <si>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</si>
  <si>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</si>
  <si>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</si>
  <si>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</si>
  <si>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</si>
  <si>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</si>
  <si>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</si>
  <si>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</si>
  <si>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</si>
  <si>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</si>
  <si>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</si>
  <si>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</si>
  <si>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</si>
  <si>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</si>
  <si>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</si>
  <si>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</si>
  <si>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</si>
  <si>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</si>
  <si>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</si>
  <si>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</si>
  <si>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</si>
  <si>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</si>
  <si>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</si>
  <si>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</si>
  <si>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</si>
  <si>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</si>
  <si>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</si>
  <si>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</si>
  <si>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</si>
  <si>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</si>
  <si>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</si>
  <si>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</si>
  <si>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</si>
  <si>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</si>
  <si>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</si>
  <si>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</si>
  <si>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</si>
  <si>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</si>
  <si>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</si>
  <si>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</si>
  <si>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</si>
  <si>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</si>
  <si>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</si>
  <si>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</si>
  <si>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</si>
  <si>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</si>
  <si>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</si>
  <si>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</si>
  <si>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</si>
  <si>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</si>
  <si>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</si>
  <si>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</si>
  <si>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</si>
  <si>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</si>
  <si>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</si>
  <si>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</si>
  <si>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</si>
  <si>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</si>
  <si>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</si>
  <si>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</si>
  <si>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</si>
  <si>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</si>
  <si>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</si>
  <si>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</si>
  <si>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</si>
  <si>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</si>
  <si>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</si>
  <si>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</si>
  <si>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</si>
  <si>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</si>
  <si>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</si>
  <si>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</si>
  <si>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</si>
  <si>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</si>
  <si>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</si>
  <si>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</si>
  <si>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</si>
  <si>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</si>
  <si>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</si>
  <si>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</si>
  <si>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</si>
  <si>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</si>
  <si>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</si>
  <si>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</si>
  <si>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</si>
  <si>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</si>
  <si>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</si>
  <si>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</si>
  <si>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</si>
  <si>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</si>
  <si>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</si>
  <si>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</si>
  <si>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</si>
  <si>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</si>
  <si>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</si>
  <si>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</si>
  <si>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</si>
  <si>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</si>
  <si>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</si>
  <si>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</si>
  <si>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</si>
  <si>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</si>
  <si>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</si>
  <si>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</si>
  <si>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</si>
  <si>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</si>
  <si>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</si>
  <si>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</si>
  <si>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</si>
  <si>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</si>
  <si>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</si>
  <si>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</si>
  <si>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</si>
  <si>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</si>
  <si>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</si>
  <si>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</si>
  <si>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</si>
  <si>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</si>
  <si>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</si>
  <si>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</si>
  <si>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</si>
  <si>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</si>
  <si>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</si>
  <si>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</si>
  <si>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</si>
  <si>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</si>
  <si>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</si>
  <si>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</si>
  <si>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</si>
  <si>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</si>
  <si>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</si>
  <si>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</si>
  <si>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</si>
  <si>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</si>
  <si>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</si>
  <si>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</si>
  <si>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</si>
  <si>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</si>
  <si>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</si>
  <si>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</si>
  <si>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</si>
  <si>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</si>
  <si>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</si>
  <si>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</si>
  <si>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</si>
  <si>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</si>
  <si>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</si>
  <si>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</si>
  <si>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</si>
  <si>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</si>
  <si>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</si>
  <si>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</si>
  <si>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</si>
  <si>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</si>
  <si>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</si>
  <si>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</si>
  <si>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</si>
  <si>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</si>
  <si>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</si>
  <si>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</si>
  <si>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</si>
  <si>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</si>
  <si>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</si>
  <si>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</si>
  <si>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</si>
  <si>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</si>
  <si>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</si>
  <si>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</si>
  <si>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</si>
  <si>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</si>
  <si>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</si>
  <si>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</si>
  <si>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</si>
  <si>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</si>
  <si>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</si>
  <si>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</si>
  <si>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</si>
  <si>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</si>
  <si>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</si>
  <si>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</si>
  <si>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</si>
  <si>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</si>
  <si>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</si>
  <si>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</si>
  <si>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</si>
  <si>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</si>
  <si>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</si>
  <si>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</si>
  <si>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</si>
  <si>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</si>
  <si>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</si>
  <si>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</si>
  <si>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</si>
  <si>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</si>
  <si>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</si>
  <si>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</si>
  <si>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</si>
  <si>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</si>
  <si>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</si>
  <si>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</si>
  <si>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</si>
  <si>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</si>
  <si>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</si>
  <si>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</si>
  <si>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</si>
  <si>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</si>
  <si>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</si>
  <si>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</si>
  <si>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</si>
  <si>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</si>
  <si>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</si>
  <si>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</si>
  <si>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</si>
  <si>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</si>
  <si>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</si>
  <si>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</si>
  <si>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</si>
  <si>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</si>
  <si>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</si>
  <si>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</si>
  <si>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</si>
  <si>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</si>
  <si>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</si>
  <si>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</si>
  <si>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</si>
  <si>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</si>
  <si>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</si>
  <si>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</si>
  <si>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</si>
  <si>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</si>
  <si>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</si>
  <si>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</si>
  <si>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</si>
  <si>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</si>
  <si>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</si>
  <si>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</si>
  <si>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</si>
  <si>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</si>
  <si>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</si>
  <si>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</si>
  <si>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</si>
  <si>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</si>
  <si>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</si>
  <si>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</si>
  <si>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</si>
  <si>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</si>
  <si>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</si>
  <si>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</si>
  <si>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</si>
  <si>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</si>
  <si>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</si>
  <si>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</si>
  <si>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</si>
  <si>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</si>
  <si>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</si>
  <si>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</si>
  <si>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</si>
  <si>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</si>
  <si>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</si>
  <si>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</si>
  <si>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</si>
  <si>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</si>
  <si>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</si>
  <si>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</si>
  <si>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</si>
  <si>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</si>
  <si>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</si>
  <si>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</si>
  <si>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</si>
  <si>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</si>
  <si>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</si>
  <si>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</si>
  <si>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</si>
  <si>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</si>
  <si>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</si>
  <si>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</si>
  <si>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</si>
  <si>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</si>
  <si>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</si>
  <si>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</si>
  <si>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</si>
  <si>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</si>
  <si>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</si>
  <si>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</si>
  <si>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</si>
  <si>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</si>
  <si>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</si>
  <si>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</si>
  <si>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</si>
  <si>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</si>
  <si>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</si>
  <si>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</si>
  <si>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</si>
  <si>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</si>
  <si>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</si>
  <si>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</si>
  <si>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</si>
  <si>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</si>
  <si>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</si>
  <si>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</si>
  <si>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</si>
  <si>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</si>
  <si>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</si>
  <si>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</si>
  <si>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</si>
  <si>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</si>
  <si>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</si>
  <si>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</si>
  <si>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</si>
  <si>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</si>
  <si>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</si>
  <si>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</si>
  <si>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</si>
  <si>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</si>
  <si>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</si>
  <si>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</si>
  <si>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</si>
  <si>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</si>
  <si>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</si>
  <si>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</si>
  <si>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</si>
  <si>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</si>
  <si>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</si>
  <si>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</si>
  <si>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</si>
  <si>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</si>
  <si>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</si>
  <si>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</si>
  <si>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</si>
  <si>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</si>
  <si>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</si>
  <si>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</si>
  <si>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</si>
  <si>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</si>
  <si>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</si>
  <si>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</si>
  <si>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</si>
  <si>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</si>
  <si>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</si>
  <si>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</si>
  <si>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</si>
  <si>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</si>
  <si>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</si>
  <si>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</si>
  <si>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</si>
  <si>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</si>
  <si>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</si>
  <si>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</si>
  <si>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</si>
  <si>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</si>
  <si>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</si>
  <si>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</si>
  <si>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</si>
  <si>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</si>
  <si>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</si>
  <si>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</si>
  <si>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</si>
  <si>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</si>
  <si>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</si>
  <si>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</si>
  <si>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</si>
  <si>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</si>
  <si>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</si>
  <si>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</si>
  <si>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</si>
  <si>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</si>
  <si>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</si>
  <si>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</si>
  <si>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</si>
  <si>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</si>
  <si>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</si>
  <si>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</si>
  <si>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</si>
  <si>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</si>
  <si>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</si>
  <si>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</si>
  <si>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</si>
  <si>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</si>
  <si>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</si>
  <si>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</si>
  <si>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</si>
  <si>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</si>
  <si>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</si>
  <si>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</si>
  <si>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</si>
  <si>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</si>
  <si>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</si>
  <si>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</si>
  <si>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</si>
  <si>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</si>
  <si>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</si>
  <si>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</si>
  <si>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</si>
  <si>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</si>
  <si>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</si>
  <si>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</si>
  <si>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</si>
  <si>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</si>
  <si>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</si>
  <si>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</si>
  <si>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</si>
  <si>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</si>
  <si>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</si>
  <si>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</si>
  <si>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</si>
  <si>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</si>
  <si>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</si>
  <si>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</si>
  <si>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</si>
  <si>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</si>
  <si>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</si>
  <si>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</si>
  <si>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</si>
  <si>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</si>
  <si>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</si>
  <si>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</si>
  <si>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</si>
  <si>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</si>
  <si>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</si>
  <si>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</si>
  <si>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</si>
  <si>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</si>
  <si>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</si>
  <si>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</si>
  <si>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</si>
  <si>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</si>
  <si>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</si>
  <si>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</si>
  <si>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</si>
  <si>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</si>
  <si>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</si>
  <si>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</si>
  <si>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</si>
  <si>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</si>
  <si>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</si>
  <si>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</si>
  <si>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</si>
  <si>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</si>
  <si>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</si>
  <si>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</si>
  <si>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</si>
  <si>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</si>
  <si>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</si>
  <si>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</si>
  <si>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</si>
  <si>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</si>
  <si>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</si>
  <si>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</si>
  <si>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</si>
  <si>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</si>
  <si>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</si>
  <si>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</si>
  <si>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</si>
  <si>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</si>
  <si>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</si>
  <si>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</si>
  <si>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</si>
  <si>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</si>
  <si>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</si>
  <si>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</si>
  <si>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</si>
  <si>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</si>
  <si>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</si>
  <si>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</si>
  <si>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</si>
  <si>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</si>
  <si>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</si>
  <si>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</si>
  <si>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</si>
  <si>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</si>
  <si>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</si>
  <si>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</si>
  <si>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</si>
  <si>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</si>
  <si>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</si>
  <si>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</si>
  <si>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</si>
  <si>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</si>
  <si>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</si>
  <si>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</si>
  <si>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</si>
  <si>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</si>
  <si>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</si>
  <si>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</si>
  <si>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</si>
  <si>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</si>
  <si>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</si>
  <si>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</si>
  <si>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</si>
  <si>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</si>
  <si>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</si>
  <si>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</si>
  <si>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</si>
  <si>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</si>
  <si>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</si>
  <si>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</si>
  <si>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</si>
  <si>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</si>
  <si>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</si>
  <si>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</si>
  <si>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</si>
  <si>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</si>
  <si>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</si>
  <si>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</si>
  <si>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</si>
  <si>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</si>
  <si>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</si>
  <si>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</si>
  <si>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</si>
  <si>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</si>
  <si>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</si>
  <si>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</si>
  <si>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</si>
  <si>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</si>
  <si>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</si>
  <si>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</si>
  <si>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</si>
  <si>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</si>
  <si>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</si>
  <si>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</si>
  <si>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</si>
  <si>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</si>
  <si>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</si>
  <si>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</si>
  <si>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</si>
  <si>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</si>
  <si>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</si>
  <si>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</si>
  <si>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</si>
  <si>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</si>
  <si>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</si>
  <si>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</si>
  <si>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</si>
  <si>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</si>
  <si>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</si>
  <si>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</si>
  <si>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</si>
  <si>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</si>
  <si>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</si>
  <si>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</si>
  <si>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</si>
  <si>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</si>
  <si>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</si>
  <si>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</si>
  <si>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</si>
  <si>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</si>
  <si>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</si>
  <si>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</si>
  <si>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</si>
  <si>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</si>
  <si>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</si>
  <si>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</si>
  <si>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</si>
  <si>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</si>
  <si>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</si>
  <si>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</si>
  <si>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</si>
  <si>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</si>
  <si>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</si>
  <si>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</si>
  <si>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</si>
  <si>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</si>
  <si>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</si>
  <si>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</si>
  <si>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</si>
  <si>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</si>
  <si>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</si>
  <si>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</si>
  <si>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</si>
  <si>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</si>
  <si>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</si>
  <si>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</si>
  <si>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</si>
  <si>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</si>
  <si>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</si>
  <si>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</si>
  <si>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</si>
  <si>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</si>
  <si>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</si>
  <si>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</si>
  <si>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</si>
  <si>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</si>
  <si>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</si>
  <si>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</si>
  <si>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</si>
  <si>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</si>
  <si>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</si>
  <si>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</si>
  <si>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</si>
  <si>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</si>
  <si>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</si>
  <si>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</si>
  <si>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</si>
  <si>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</si>
  <si>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</si>
  <si>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</si>
  <si>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</si>
  <si>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</si>
  <si>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</si>
  <si>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</si>
  <si>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</si>
  <si>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</si>
  <si>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</si>
  <si>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</si>
  <si>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</si>
  <si>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</si>
  <si>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</si>
  <si>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</si>
  <si>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</si>
  <si>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</si>
  <si>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</si>
  <si>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</si>
  <si>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</si>
  <si>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</si>
  <si>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</si>
  <si>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</si>
  <si>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</si>
  <si>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</si>
  <si>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</si>
  <si>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</si>
  <si>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</si>
  <si>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</si>
  <si>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</si>
  <si>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</si>
  <si>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</si>
  <si>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</si>
  <si>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</si>
  <si>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</si>
  <si>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</si>
  <si>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</si>
  <si>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</si>
  <si>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</si>
  <si>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</si>
  <si>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</si>
  <si>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</si>
  <si>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</si>
  <si>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</si>
  <si>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</si>
  <si>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</si>
  <si>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</si>
  <si>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</si>
  <si>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</si>
  <si>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</si>
  <si>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</si>
  <si>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</si>
  <si>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</si>
  <si>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</si>
  <si>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</si>
  <si>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</si>
  <si>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</si>
  <si>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</si>
  <si>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</si>
  <si>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</si>
  <si>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</si>
  <si>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</si>
  <si>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</si>
  <si>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</si>
  <si>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</si>
  <si>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</si>
  <si>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</si>
  <si>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</si>
  <si>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</si>
  <si>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</si>
  <si>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</si>
  <si>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</si>
  <si>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</si>
  <si>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</si>
  <si>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</si>
  <si>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</si>
  <si>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</si>
  <si>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</si>
  <si>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</si>
  <si>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</si>
  <si>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</si>
  <si>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</si>
  <si>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</si>
  <si>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</si>
  <si>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</si>
  <si>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</si>
  <si>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</si>
  <si>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</si>
  <si>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</si>
  <si>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</si>
  <si>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</si>
  <si>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</si>
  <si>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</si>
  <si>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</si>
  <si>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</si>
  <si>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</si>
  <si>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</si>
  <si>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</si>
  <si>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</si>
  <si>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</si>
  <si>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</si>
  <si>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</si>
  <si>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</si>
  <si>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</si>
  <si>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</si>
  <si>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</si>
  <si>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</si>
  <si>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</si>
  <si>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</si>
  <si>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</si>
  <si>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</si>
  <si>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</si>
  <si>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</si>
  <si>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</si>
  <si>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</si>
  <si>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</si>
  <si>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</si>
  <si>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</si>
  <si>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</si>
  <si>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</si>
  <si>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</si>
  <si>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</si>
  <si>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</si>
  <si>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</si>
  <si>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</si>
  <si>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</si>
  <si>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</si>
  <si>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</si>
  <si>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</si>
  <si>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</si>
  <si>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</si>
  <si>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</si>
  <si>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</si>
  <si>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</si>
  <si>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</si>
  <si>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</si>
  <si>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</si>
  <si>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</si>
  <si>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</si>
  <si>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</si>
  <si>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</si>
  <si>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</si>
  <si>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</si>
  <si>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</si>
  <si>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</si>
  <si>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</si>
  <si>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</si>
  <si>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</si>
  <si>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</si>
  <si>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</si>
  <si>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</si>
  <si>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</si>
  <si>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</si>
  <si>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</si>
  <si>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</si>
  <si>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</si>
  <si>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</si>
  <si>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</si>
  <si>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</si>
  <si>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</si>
  <si>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</si>
  <si>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</si>
  <si>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</si>
  <si>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</si>
  <si>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</si>
  <si>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</si>
  <si>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</si>
  <si>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</si>
  <si>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</si>
  <si>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</si>
  <si>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</si>
  <si>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</si>
  <si>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</si>
  <si>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</si>
  <si>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</si>
  <si>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</si>
  <si>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</si>
  <si>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</si>
  <si>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</si>
  <si>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</si>
  <si>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</si>
  <si>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</si>
  <si>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</si>
  <si>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</si>
  <si>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</si>
  <si>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</si>
  <si>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</si>
  <si>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</si>
  <si>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</si>
  <si>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</si>
  <si>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</si>
  <si>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</si>
  <si>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</si>
  <si>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</si>
  <si>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</si>
  <si>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</si>
  <si>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</si>
  <si>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</si>
  <si>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</si>
  <si>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</si>
  <si>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</si>
  <si>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</si>
  <si>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</si>
  <si>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</si>
  <si>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</si>
  <si>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</si>
  <si>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</si>
  <si>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</si>
  <si>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</si>
  <si>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</si>
  <si>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</si>
  <si>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</si>
  <si>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</si>
  <si>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</si>
  <si>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</si>
  <si>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</si>
  <si>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</si>
  <si>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</si>
  <si>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</si>
  <si>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</si>
  <si>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</si>
  <si>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</si>
  <si>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</si>
  <si>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</si>
  <si>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</si>
  <si>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</si>
  <si>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</si>
  <si>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</si>
  <si>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</si>
  <si>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</si>
  <si>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</si>
  <si>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</si>
  <si>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</si>
  <si>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</si>
  <si>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</si>
  <si>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</si>
  <si>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</si>
  <si>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</si>
  <si>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</si>
  <si>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</si>
  <si>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</si>
  <si>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</si>
  <si>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</si>
  <si>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</si>
  <si>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</si>
  <si>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</si>
  <si>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</si>
  <si>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</si>
  <si>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</si>
  <si>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</si>
  <si>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</si>
  <si>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</si>
  <si>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</si>
  <si>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</si>
  <si>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</si>
  <si>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</si>
  <si>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</si>
  <si>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</si>
  <si>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</si>
  <si>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</si>
  <si>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</si>
  <si>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</si>
  <si>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</si>
  <si>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</si>
  <si>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</si>
  <si>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</si>
  <si>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</si>
  <si>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</si>
  <si>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</si>
  <si>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</si>
  <si>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</si>
  <si>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</si>
  <si>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</si>
  <si>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</si>
  <si>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</si>
  <si>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</si>
  <si>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</si>
  <si>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</si>
  <si>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</si>
  <si>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</si>
  <si>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</si>
  <si>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</si>
  <si>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</si>
  <si>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</si>
  <si>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</si>
  <si>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</si>
  <si>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</si>
  <si>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</si>
  <si>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</si>
  <si>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</si>
  <si>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</si>
  <si>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</si>
  <si>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</si>
  <si>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</si>
  <si>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</si>
  <si>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</si>
  <si>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</si>
  <si>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</si>
  <si>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</si>
  <si>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</si>
  <si>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</si>
  <si>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</si>
  <si>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</si>
  <si>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</si>
  <si>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</si>
  <si>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</si>
  <si>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</si>
  <si>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</si>
  <si>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</si>
  <si>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</si>
  <si>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</si>
  <si>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</si>
  <si>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</si>
  <si>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</si>
  <si>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</si>
  <si>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</si>
  <si>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</si>
  <si>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</si>
  <si>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</si>
  <si>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</si>
  <si>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</si>
  <si>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</si>
  <si>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</si>
  <si>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</si>
  <si>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</si>
  <si>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</si>
  <si>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</si>
  <si>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</si>
  <si>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</si>
  <si>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</si>
  <si>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</si>
  <si>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</si>
  <si>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</si>
  <si>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</si>
  <si>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</si>
  <si>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</si>
  <si>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</si>
  <si>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</si>
  <si>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</si>
  <si>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</si>
  <si>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</si>
  <si>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</si>
  <si>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</si>
  <si>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</si>
  <si>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</si>
  <si>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</si>
  <si>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</si>
  <si>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</si>
  <si>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</si>
  <si>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</si>
  <si>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</si>
  <si>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</si>
  <si>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</si>
  <si>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</si>
  <si>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</si>
  <si>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</si>
  <si>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</si>
  <si>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</si>
  <si>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</si>
  <si>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</si>
  <si>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</si>
  <si>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</si>
  <si>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</si>
  <si>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</si>
  <si>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</si>
  <si>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</si>
  <si>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</si>
  <si>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</si>
  <si>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</si>
  <si>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</si>
  <si>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</si>
  <si>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</si>
  <si>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</si>
  <si>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</si>
  <si>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</si>
  <si>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</si>
  <si>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</si>
  <si>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</si>
  <si>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</si>
  <si>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</si>
  <si>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</si>
  <si>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</si>
  <si>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</si>
  <si>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</si>
  <si>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</si>
  <si>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</si>
  <si>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</si>
  <si>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</si>
  <si>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</si>
  <si>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</si>
  <si>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</si>
  <si>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</si>
  <si>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</si>
  <si>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</si>
  <si>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</si>
  <si>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</si>
  <si>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</si>
  <si>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</si>
  <si>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</si>
  <si>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</si>
  <si>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</si>
  <si>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</si>
  <si>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</si>
  <si>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</si>
  <si>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</si>
  <si>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</si>
  <si>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</si>
  <si>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</si>
  <si>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</si>
  <si>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</si>
  <si>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</si>
  <si>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</si>
  <si>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</si>
  <si>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</si>
  <si>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</si>
  <si>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</si>
  <si>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</si>
  <si>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</si>
  <si>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</si>
  <si>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</si>
  <si>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</si>
  <si>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</si>
  <si>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</si>
  <si>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</si>
  <si>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</si>
  <si>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</si>
  <si>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</si>
  <si>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</si>
  <si>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</si>
  <si>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</si>
  <si>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</si>
  <si>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</si>
  <si>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</si>
  <si>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</si>
  <si>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</si>
  <si>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</si>
  <si>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</si>
  <si>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</si>
  <si>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</si>
  <si>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</si>
  <si>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</si>
  <si>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</si>
  <si>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</si>
  <si>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</si>
  <si>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</si>
  <si>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</si>
  <si>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</si>
  <si>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</si>
  <si>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</si>
  <si>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</si>
  <si>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</si>
  <si>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</si>
  <si>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</si>
  <si>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</si>
  <si>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</si>
  <si>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</si>
  <si>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</si>
  <si>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</si>
  <si>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</si>
  <si>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</si>
  <si>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</si>
  <si>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</si>
  <si>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</si>
  <si>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</si>
  <si>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</si>
  <si>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</si>
  <si>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</si>
  <si>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</si>
  <si>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</si>
  <si>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</si>
  <si>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</si>
  <si>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</si>
  <si>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</si>
  <si>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</si>
  <si>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</si>
  <si>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</si>
  <si>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</si>
  <si>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</si>
  <si>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</si>
  <si>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</si>
  <si>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</si>
  <si>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</si>
  <si>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</si>
  <si>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</si>
  <si>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</si>
  <si>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</si>
  <si>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</si>
  <si>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</si>
  <si>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</si>
  <si>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</si>
  <si>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</si>
  <si>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</si>
  <si>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</si>
  <si>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</si>
  <si>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</si>
  <si>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</si>
  <si>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</si>
  <si>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</si>
  <si>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</si>
  <si>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</si>
  <si>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</si>
  <si>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</si>
  <si>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</si>
  <si>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</si>
  <si>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</si>
  <si>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</si>
  <si>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</si>
  <si>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</si>
  <si>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</si>
  <si>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</si>
  <si>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</si>
  <si>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</si>
  <si>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</si>
  <si>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</si>
  <si>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</si>
  <si>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</si>
  <si>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</si>
  <si>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</si>
  <si>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</si>
  <si>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</si>
  <si>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</si>
  <si>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</si>
  <si>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</si>
  <si>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</si>
  <si>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</si>
  <si>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</si>
  <si>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</si>
  <si>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</si>
  <si>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</si>
  <si>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</si>
  <si>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</si>
  <si>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</si>
  <si>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</si>
  <si>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</si>
  <si>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</si>
  <si>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</si>
  <si>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</si>
  <si>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</si>
  <si>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</si>
  <si>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</si>
  <si>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</si>
  <si>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</si>
  <si>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</si>
  <si>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</si>
  <si>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</si>
  <si>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</si>
  <si>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</si>
  <si>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</si>
  <si>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</si>
  <si>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</si>
  <si>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</si>
  <si>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</si>
  <si>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</si>
  <si>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</si>
  <si>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</si>
  <si>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</si>
  <si>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</si>
  <si>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</si>
  <si>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</si>
  <si>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</si>
  <si>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</si>
  <si>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</si>
  <si>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</si>
  <si>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</si>
  <si>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</si>
  <si>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</si>
  <si>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</si>
  <si>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</si>
  <si>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</si>
  <si>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</si>
  <si>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</si>
  <si>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</si>
  <si>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</si>
  <si>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</si>
  <si>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</si>
  <si>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</si>
  <si>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</si>
  <si>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</si>
  <si>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</si>
  <si>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</si>
  <si>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</si>
  <si>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</si>
  <si>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</si>
  <si>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</si>
  <si>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</si>
  <si>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</si>
  <si>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</si>
  <si>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</si>
  <si>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</si>
  <si>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</si>
  <si>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</si>
  <si>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</si>
  <si>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</si>
  <si>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</si>
  <si>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</si>
  <si>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</si>
  <si>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</si>
  <si>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</si>
  <si>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</si>
  <si>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</si>
  <si>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</si>
  <si>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</si>
  <si>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</si>
  <si>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</si>
  <si>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</si>
  <si>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</si>
  <si>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</si>
  <si>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</si>
  <si>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</si>
  <si>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</si>
  <si>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</si>
  <si>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</si>
  <si>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</si>
  <si>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</si>
  <si>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</si>
  <si>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</si>
  <si>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</si>
  <si>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</si>
  <si>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</si>
  <si>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</si>
  <si>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</si>
  <si>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</si>
  <si>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</si>
  <si>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</si>
  <si>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</si>
  <si>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</si>
  <si>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</si>
  <si>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</si>
  <si>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</si>
  <si>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</si>
  <si>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</si>
  <si>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</si>
  <si>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</si>
  <si>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</si>
  <si>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</si>
  <si>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</si>
  <si>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</si>
  <si>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</si>
  <si>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</si>
  <si>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</si>
  <si>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</si>
  <si>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</si>
  <si>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</si>
  <si>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</si>
  <si>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</si>
  <si>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</si>
  <si>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</si>
  <si>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</si>
  <si>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</si>
  <si>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</si>
  <si>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</si>
  <si>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</si>
  <si>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</si>
  <si>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</si>
  <si>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</si>
  <si>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</si>
  <si>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</si>
  <si>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</si>
  <si>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</si>
  <si>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</si>
  <si>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</si>
  <si>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</si>
  <si>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</si>
  <si>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</si>
  <si>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</si>
  <si>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</si>
  <si>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</si>
  <si>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</si>
  <si>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</si>
  <si>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</si>
  <si>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</si>
  <si>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</si>
  <si>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</si>
  <si>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</si>
  <si>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</si>
  <si>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</si>
  <si>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</si>
  <si>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</si>
  <si>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</si>
  <si>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</si>
  <si>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</si>
  <si>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</si>
  <si>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</si>
  <si>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</si>
  <si>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</si>
  <si>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</si>
  <si>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</si>
  <si>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</si>
  <si>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</si>
  <si>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</si>
  <si>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</si>
  <si>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</si>
  <si>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</si>
  <si>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</si>
  <si>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</si>
  <si>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</si>
  <si>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</si>
  <si>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</si>
  <si>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</si>
  <si>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</si>
  <si>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</si>
  <si>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</si>
  <si>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</si>
  <si>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</si>
  <si>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</si>
  <si>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</si>
  <si>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</si>
  <si>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</si>
  <si>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</si>
  <si>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</si>
  <si>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</si>
  <si>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</si>
  <si>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</si>
  <si>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</si>
  <si>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</si>
  <si>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</si>
  <si>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</si>
  <si>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</si>
  <si>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</si>
  <si>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</si>
  <si>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</si>
  <si>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</si>
  <si>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</si>
  <si>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</si>
  <si>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</si>
  <si>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</si>
  <si>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</si>
  <si>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</si>
  <si>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</si>
  <si>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</si>
  <si>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</si>
  <si>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</si>
  <si>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</si>
  <si>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</si>
  <si>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</si>
  <si>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</si>
  <si>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</si>
  <si>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</si>
  <si>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</si>
  <si>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</si>
  <si>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</si>
  <si>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</si>
  <si>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</si>
  <si>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</si>
  <si>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</si>
  <si>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</si>
  <si>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</si>
  <si>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</si>
  <si>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</si>
  <si>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</si>
  <si>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</si>
  <si>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</si>
  <si>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</si>
  <si>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</si>
  <si>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</si>
  <si>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</si>
  <si>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</si>
  <si>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</si>
  <si>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</si>
  <si>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</si>
  <si>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</si>
  <si>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</si>
  <si>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</si>
  <si>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</si>
  <si>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</si>
  <si>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</si>
  <si>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</si>
  <si>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</si>
  <si>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</si>
  <si>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</si>
  <si>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</si>
  <si>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</si>
  <si>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</si>
  <si>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</si>
  <si>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</si>
  <si>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</si>
  <si>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</si>
  <si>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</si>
  <si>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</si>
  <si>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</si>
  <si>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</si>
  <si>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</si>
  <si>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</si>
  <si>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</si>
  <si>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</si>
  <si>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</si>
  <si>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</si>
  <si>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</si>
  <si>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</si>
  <si>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</si>
  <si>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</si>
  <si>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</si>
  <si>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</si>
  <si>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</si>
  <si>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</si>
  <si>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</si>
  <si>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</si>
  <si>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</si>
  <si>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</si>
  <si>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</si>
  <si>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</si>
  <si>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</si>
  <si>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</si>
  <si>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</si>
  <si>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</si>
  <si>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</si>
  <si>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</si>
  <si>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</si>
  <si>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</si>
  <si>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</si>
  <si>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</si>
  <si>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</si>
  <si>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</si>
  <si>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</si>
  <si>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</si>
  <si>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</si>
  <si>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</si>
  <si>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</si>
  <si>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</si>
  <si>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</si>
  <si>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</si>
  <si>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</si>
  <si>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</si>
  <si>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</si>
  <si>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</si>
  <si>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</si>
  <si>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</si>
  <si>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</si>
  <si>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</si>
  <si>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</si>
  <si>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</si>
  <si>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</si>
  <si>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</si>
  <si>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</si>
  <si>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</si>
  <si>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</si>
  <si>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</si>
  <si>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</si>
  <si>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</si>
  <si>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</si>
  <si>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</si>
  <si>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</si>
  <si>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</si>
  <si>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</si>
  <si>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</si>
  <si>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</si>
  <si>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</si>
  <si>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</si>
  <si>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</si>
  <si>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</si>
  <si>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</si>
  <si>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</si>
  <si>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</si>
  <si>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</si>
  <si>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</si>
  <si>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</si>
  <si>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</si>
  <si>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</si>
  <si>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</si>
  <si>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</si>
  <si>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</si>
  <si>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</si>
  <si>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</si>
  <si>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</si>
  <si>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</si>
  <si>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</si>
  <si>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</si>
  <si>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</si>
  <si>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</si>
  <si>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</si>
  <si>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</si>
  <si>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</si>
  <si>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</si>
  <si>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</si>
  <si>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</si>
  <si>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</si>
  <si>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</si>
  <si>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</si>
  <si>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</si>
  <si>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</si>
  <si>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</si>
  <si>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</si>
  <si>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</si>
  <si>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</si>
  <si>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</si>
  <si>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</si>
  <si>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</si>
  <si>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</si>
  <si>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</si>
  <si>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</si>
  <si>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</si>
  <si>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</si>
  <si>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</si>
  <si>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</si>
  <si>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</si>
  <si>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</si>
  <si>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</si>
  <si>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</si>
  <si>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</si>
  <si>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</si>
  <si>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</si>
  <si>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</si>
  <si>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</si>
  <si>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</si>
  <si>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</si>
  <si>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</si>
  <si>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</si>
  <si>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</si>
  <si>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</si>
  <si>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</si>
  <si>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</si>
  <si>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</si>
  <si>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</si>
  <si>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</si>
  <si>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</si>
  <si>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</si>
  <si>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</si>
  <si>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</si>
  <si>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</si>
  <si>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</si>
  <si>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</si>
  <si>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</si>
  <si>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</si>
  <si>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</si>
  <si>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</si>
  <si>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</si>
  <si>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</si>
  <si>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</si>
  <si>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</si>
  <si>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</si>
  <si>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</si>
  <si>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</si>
  <si>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</si>
  <si>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</si>
  <si>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</si>
  <si>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</si>
  <si>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</si>
  <si>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</si>
  <si>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</si>
  <si>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</si>
  <si>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</si>
  <si>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</si>
  <si>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</si>
  <si>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</si>
  <si>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</si>
  <si>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</si>
  <si>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</si>
  <si>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</si>
  <si>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</si>
  <si>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</si>
  <si>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</si>
  <si>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</si>
  <si>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</si>
  <si>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</si>
  <si>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</si>
  <si>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</si>
  <si>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</si>
  <si>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</si>
  <si>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</si>
  <si>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</si>
  <si>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</si>
  <si>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</si>
  <si>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</si>
  <si>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</si>
  <si>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</si>
  <si>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</si>
  <si>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</si>
  <si>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</si>
  <si>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</si>
  <si>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</si>
  <si>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</si>
  <si>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</si>
  <si>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</si>
  <si>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</si>
  <si>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</si>
  <si>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</si>
  <si>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</si>
  <si>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</si>
  <si>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</si>
  <si>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</si>
  <si>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</si>
  <si>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</si>
  <si>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</si>
  <si>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</si>
  <si>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</si>
  <si>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</si>
  <si>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</si>
  <si>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</si>
  <si>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</si>
  <si>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</si>
  <si>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</si>
  <si>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</si>
  <si>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</si>
  <si>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</si>
  <si>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</si>
  <si>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</si>
  <si>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</si>
  <si>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</si>
  <si>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</si>
  <si>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</si>
  <si>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</si>
  <si>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</si>
  <si>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</si>
  <si>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</si>
  <si>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</si>
  <si>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</si>
  <si>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</si>
  <si>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</si>
  <si>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</si>
  <si>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</si>
  <si>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</si>
  <si>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</si>
  <si>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</si>
  <si>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</si>
  <si>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</si>
  <si>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</si>
  <si>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</si>
  <si>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</si>
  <si>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</si>
  <si>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</si>
  <si>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</si>
  <si>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</si>
  <si>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</si>
  <si>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</si>
  <si>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</si>
  <si>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</si>
  <si>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</si>
  <si>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</si>
  <si>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</si>
  <si>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</si>
  <si>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</si>
  <si>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</si>
  <si>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</si>
  <si>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</si>
  <si>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</si>
  <si>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</si>
  <si>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</si>
  <si>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</si>
  <si>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</si>
  <si>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</si>
  <si>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</si>
  <si>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</si>
  <si>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</si>
  <si>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</si>
  <si>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</si>
  <si>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</si>
  <si>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</si>
  <si>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</si>
  <si>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</si>
  <si>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</si>
  <si>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</si>
  <si>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</si>
  <si>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</si>
  <si>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</si>
  <si>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</si>
  <si>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</si>
  <si>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</si>
  <si>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</si>
  <si>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</si>
  <si>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</si>
  <si>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</si>
  <si>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</si>
  <si>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</si>
  <si>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</si>
  <si>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</si>
  <si>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</si>
  <si>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</si>
  <si>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</si>
  <si>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</si>
  <si>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</si>
  <si>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</si>
  <si>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</si>
  <si>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</si>
  <si>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</si>
  <si>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</si>
  <si>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</si>
  <si>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</si>
  <si>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</si>
  <si>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</si>
  <si>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</si>
  <si>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</si>
  <si>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</si>
  <si>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</si>
  <si>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</si>
  <si>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</si>
  <si>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</si>
  <si>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</si>
  <si>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</si>
  <si>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</si>
  <si>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</si>
  <si>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</si>
  <si>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</si>
  <si>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</si>
  <si>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</si>
  <si>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</si>
  <si>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</si>
  <si>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</si>
  <si>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</si>
  <si>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</si>
  <si>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</si>
  <si>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</si>
  <si>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</si>
  <si>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</si>
  <si>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</si>
  <si>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</si>
  <si>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</si>
  <si>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</si>
  <si>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</si>
  <si>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</si>
  <si>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</si>
  <si>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</si>
  <si>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</si>
  <si>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</si>
  <si>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</si>
  <si>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</si>
  <si>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</si>
  <si>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</si>
  <si>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</si>
  <si>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</si>
  <si>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</si>
  <si>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</si>
  <si>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</si>
  <si>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</si>
  <si>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</si>
  <si>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</si>
  <si>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</si>
  <si>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</si>
  <si>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</si>
  <si>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</si>
  <si>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</si>
  <si>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</si>
  <si>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</si>
  <si>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</si>
  <si>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</si>
  <si>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</si>
  <si>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</si>
  <si>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</si>
  <si>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</si>
  <si>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</si>
  <si>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</si>
  <si>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</si>
  <si>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</si>
  <si>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</si>
  <si>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</si>
  <si>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</si>
  <si>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</si>
  <si>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</si>
  <si>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</si>
  <si>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</si>
  <si>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</si>
  <si>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</si>
  <si>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</si>
  <si>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</si>
  <si>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</si>
  <si>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</si>
  <si>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</si>
  <si>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</si>
  <si>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</si>
  <si>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</si>
  <si>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</si>
  <si>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</si>
  <si>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</si>
  <si>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</si>
  <si>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</si>
  <si>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</si>
  <si>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</si>
  <si>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</si>
  <si>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</si>
  <si>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</si>
  <si>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</si>
  <si>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</si>
  <si>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</si>
  <si>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</si>
  <si>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</si>
  <si>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</si>
  <si>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</si>
  <si>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</si>
  <si>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</si>
  <si>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</si>
  <si>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</si>
  <si>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</si>
  <si>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</si>
  <si>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</si>
  <si>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</si>
  <si>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</si>
  <si>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</si>
  <si>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</si>
  <si>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</si>
  <si>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</si>
  <si>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</si>
  <si>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</si>
  <si>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</si>
  <si>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</si>
  <si>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</si>
  <si>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</si>
  <si>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</si>
  <si>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</si>
  <si>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</si>
  <si>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</si>
  <si>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</si>
  <si>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</si>
  <si>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</si>
  <si>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</si>
  <si>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</si>
  <si>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</si>
  <si>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</si>
  <si>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</si>
  <si>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</si>
  <si>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</si>
  <si>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</si>
  <si>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</si>
  <si>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</si>
  <si>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</si>
  <si>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</si>
  <si>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</si>
  <si>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</si>
  <si>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</si>
  <si>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</si>
  <si>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</si>
  <si>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</si>
  <si>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</si>
  <si>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</si>
  <si>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</si>
  <si>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</si>
  <si>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</si>
  <si>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</si>
  <si>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</si>
  <si>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</si>
  <si>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</si>
  <si>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</si>
  <si>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</si>
  <si>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</si>
  <si>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</si>
  <si>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</si>
  <si>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</si>
  <si>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</si>
  <si>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</si>
  <si>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</si>
  <si>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</si>
  <si>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</si>
  <si>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</si>
  <si>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</si>
  <si>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</si>
  <si>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</si>
  <si>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</si>
  <si>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</si>
  <si>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</si>
  <si>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</si>
  <si>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</si>
  <si>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</si>
  <si>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</si>
  <si>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</si>
  <si>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</si>
  <si>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</si>
  <si>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</si>
  <si>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</si>
  <si>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</si>
  <si>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</si>
  <si>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</si>
  <si>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</si>
  <si>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</si>
  <si>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</si>
  <si>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</si>
  <si>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</si>
  <si>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</si>
  <si>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</si>
  <si>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</si>
  <si>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</si>
  <si>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</si>
  <si>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</si>
  <si>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</si>
  <si>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</si>
  <si>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</si>
  <si>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</si>
  <si>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</si>
  <si>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</si>
  <si>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</si>
  <si>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</si>
  <si>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</si>
  <si>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</si>
  <si>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</si>
  <si>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</si>
  <si>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</si>
  <si>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</si>
  <si>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</si>
  <si>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</si>
  <si>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</si>
  <si>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</si>
  <si>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</si>
  <si>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</si>
  <si>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</si>
  <si>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</si>
  <si>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</si>
  <si>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</si>
  <si>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</si>
  <si>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</si>
  <si>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</si>
  <si>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</si>
  <si>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</si>
  <si>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</si>
  <si>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</si>
  <si>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</si>
  <si>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</si>
  <si>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</si>
  <si>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</si>
  <si>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</si>
  <si>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</si>
  <si>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</si>
  <si>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</si>
  <si>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</si>
  <si>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</si>
  <si>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</si>
  <si>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</si>
  <si>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</si>
  <si>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</si>
  <si>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</si>
  <si>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</si>
  <si>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</si>
  <si>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</si>
  <si>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</si>
  <si>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</si>
  <si>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</si>
  <si>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</si>
  <si>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</si>
  <si>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</si>
  <si>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</si>
  <si>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</si>
  <si>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</si>
  <si>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</si>
  <si>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</si>
  <si>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</si>
  <si>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</si>
  <si>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</si>
  <si>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</si>
  <si>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</si>
  <si>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</si>
  <si>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</si>
  <si>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</si>
  <si>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</si>
  <si>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</si>
  <si>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</si>
  <si>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</si>
  <si>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</si>
  <si>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</si>
  <si>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</si>
  <si>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</si>
  <si>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</si>
  <si>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</si>
  <si>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</si>
  <si>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</si>
  <si>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</si>
  <si>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</si>
  <si>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</si>
  <si>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</si>
  <si>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</si>
  <si>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</si>
  <si>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</si>
  <si>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</si>
  <si>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</si>
  <si>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</si>
  <si>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</si>
  <si>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</si>
  <si>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</si>
  <si>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</si>
  <si>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</si>
  <si>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</si>
  <si>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</si>
  <si>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</si>
  <si>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</si>
  <si>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</si>
  <si>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</si>
  <si>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</si>
  <si>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</si>
  <si>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</si>
  <si>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</si>
  <si>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</si>
  <si>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</si>
  <si>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</si>
  <si>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</si>
  <si>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</si>
  <si>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</si>
  <si>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</si>
  <si>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</si>
  <si>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</si>
  <si>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</si>
  <si>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</si>
  <si>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</si>
  <si>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</si>
  <si>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</si>
  <si>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</si>
  <si>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</si>
  <si>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</si>
  <si>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</si>
  <si>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</si>
  <si>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</si>
  <si>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</si>
  <si>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</si>
  <si>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</si>
  <si>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</si>
  <si>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</si>
  <si>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</si>
  <si>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</si>
  <si>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</si>
  <si>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</si>
  <si>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</si>
  <si>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</si>
  <si>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</si>
  <si>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</si>
  <si>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</si>
  <si>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</si>
  <si>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</si>
  <si>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</si>
  <si>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</si>
  <si>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</si>
  <si>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</si>
  <si>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</si>
  <si>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</si>
  <si>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</si>
  <si>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</si>
  <si>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</si>
  <si>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</si>
  <si>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</si>
  <si>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</si>
  <si>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</si>
  <si>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</si>
  <si>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</si>
  <si>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</si>
  <si>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</si>
  <si>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</si>
  <si>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</si>
  <si>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</si>
  <si>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</si>
  <si>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</si>
  <si>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</si>
  <si>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</si>
  <si>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</si>
  <si>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</si>
  <si>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</si>
  <si>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</si>
  <si>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</si>
  <si>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</si>
  <si>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</si>
  <si>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</si>
  <si>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</si>
  <si>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</si>
  <si>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</si>
  <si>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</si>
  <si>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</si>
  <si>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</si>
  <si>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</si>
  <si>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</si>
  <si>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</si>
  <si>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</si>
  <si>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</si>
  <si>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</si>
  <si>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</si>
  <si>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</si>
  <si>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</si>
  <si>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</si>
  <si>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</si>
  <si>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</si>
  <si>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</si>
  <si>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</si>
  <si>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</si>
  <si>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</si>
  <si>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</si>
  <si>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</si>
  <si>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</si>
  <si>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</si>
  <si>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</si>
  <si>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</si>
  <si>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</si>
  <si>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</si>
  <si>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</si>
  <si>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</si>
  <si>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</si>
  <si>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</si>
  <si>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</si>
  <si>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</si>
  <si>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</si>
  <si>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</si>
  <si>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</si>
  <si>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</si>
  <si>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</si>
  <si>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</si>
  <si>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</si>
  <si>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</si>
  <si>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</si>
  <si>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</si>
  <si>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</si>
  <si>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</si>
  <si>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</si>
  <si>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</si>
  <si>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</si>
  <si>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</si>
  <si>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</si>
  <si>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</si>
  <si>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</si>
  <si>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</si>
  <si>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</si>
  <si>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</si>
  <si>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</si>
  <si>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</si>
  <si>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</si>
  <si>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</si>
  <si>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</si>
  <si>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</si>
  <si>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</si>
  <si>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</si>
  <si>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</si>
  <si>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</si>
  <si>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</si>
  <si>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</si>
  <si>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</si>
  <si>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</si>
  <si>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</si>
  <si>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</si>
  <si>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</si>
  <si>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</si>
  <si>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</si>
  <si>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</si>
  <si>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</si>
  <si>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</si>
  <si>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</si>
  <si>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</si>
  <si>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</si>
  <si>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</si>
  <si>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</si>
  <si>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</si>
  <si>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</si>
  <si>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</si>
  <si>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</si>
  <si>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</si>
  <si>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</si>
  <si>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</si>
  <si>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</si>
  <si>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</si>
  <si>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</si>
  <si>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</si>
  <si>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</si>
  <si>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</si>
  <si>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</si>
  <si>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</si>
  <si>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</si>
  <si>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</si>
  <si>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</si>
  <si>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</si>
  <si>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</si>
  <si>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</si>
  <si>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</si>
  <si>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</si>
  <si>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</si>
  <si>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</si>
  <si>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</si>
  <si>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</si>
  <si>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</si>
  <si>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</si>
  <si>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</si>
  <si>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</si>
  <si>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</si>
  <si>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</si>
  <si>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</si>
  <si>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</si>
  <si>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</si>
  <si>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</si>
  <si>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</si>
  <si>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</si>
  <si>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</si>
  <si>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</si>
  <si>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</si>
  <si>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</si>
  <si>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</si>
  <si>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</si>
  <si>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</si>
  <si>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</si>
  <si>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</si>
  <si>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</si>
  <si>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</si>
  <si>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</si>
  <si>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</si>
  <si>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</si>
  <si>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</si>
  <si>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</si>
  <si>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</si>
  <si>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</si>
  <si>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</si>
  <si>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</si>
  <si>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</si>
  <si>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</si>
  <si>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</si>
  <si>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</si>
  <si>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</si>
  <si>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</si>
  <si>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</si>
  <si>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</si>
  <si>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</si>
  <si>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</si>
  <si>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</si>
  <si>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</si>
  <si>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</si>
  <si>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</si>
  <si>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</si>
  <si>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</si>
  <si>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</si>
  <si>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</si>
  <si>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</si>
  <si>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</si>
  <si>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</si>
  <si>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</si>
  <si>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</si>
  <si>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</si>
  <si>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</si>
  <si>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</si>
  <si>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</si>
  <si>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</si>
  <si>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</si>
  <si>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</si>
  <si>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</si>
  <si>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</si>
  <si>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</si>
  <si>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</si>
  <si>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</si>
  <si>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</si>
  <si>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</si>
  <si>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</si>
  <si>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</si>
  <si>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</si>
  <si>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</si>
  <si>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</si>
  <si>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</si>
  <si>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</si>
  <si>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</si>
  <si>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</si>
  <si>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</si>
  <si>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</si>
  <si>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</si>
  <si>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</si>
  <si>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</si>
  <si>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</si>
  <si>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</si>
  <si>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</si>
  <si>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</si>
  <si>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</si>
  <si>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</si>
  <si>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</si>
  <si>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</si>
  <si>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</si>
  <si>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</si>
  <si>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</si>
  <si>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</si>
  <si>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</si>
  <si>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</si>
  <si>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</si>
  <si>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</si>
  <si>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</si>
  <si>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</si>
  <si>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</si>
  <si>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</si>
  <si>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</si>
  <si>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</si>
  <si>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</si>
  <si>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</si>
  <si>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</si>
  <si>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</si>
  <si>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</si>
  <si>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</si>
  <si>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</si>
  <si>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</si>
  <si>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</si>
  <si>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</si>
  <si>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</si>
  <si>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</si>
  <si>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</si>
  <si>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</si>
  <si>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</si>
  <si>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</si>
  <si>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</si>
  <si>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</si>
  <si>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</si>
  <si>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</si>
  <si>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</si>
  <si>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</si>
  <si>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</si>
  <si>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</si>
  <si>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</si>
  <si>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</si>
  <si>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</si>
  <si>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</si>
  <si>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</si>
  <si>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</si>
  <si>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</si>
  <si>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</si>
  <si>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</si>
  <si>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</si>
  <si>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</si>
  <si>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</si>
  <si>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</si>
  <si>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</si>
  <si>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</si>
  <si>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</si>
  <si>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</si>
  <si>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</si>
  <si>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</si>
  <si>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</si>
  <si>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</si>
  <si>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</si>
  <si>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</si>
  <si>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</si>
  <si>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</si>
  <si>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</si>
  <si>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</si>
  <si>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</si>
  <si>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</si>
  <si>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</si>
  <si>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</si>
  <si>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</si>
  <si>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</si>
  <si>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</si>
  <si>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</si>
  <si>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</si>
  <si>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</si>
  <si>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</si>
  <si>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</si>
  <si>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</si>
  <si>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</si>
  <si>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</si>
  <si>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</si>
  <si>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</si>
  <si>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</si>
  <si>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</si>
  <si>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</si>
  <si>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</si>
  <si>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</si>
  <si>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</si>
  <si>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</si>
  <si>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</si>
  <si>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</si>
  <si>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</si>
  <si>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</si>
  <si>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</si>
  <si>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</si>
  <si>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</si>
  <si>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</si>
  <si>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</si>
  <si>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</si>
  <si>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</si>
  <si>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</si>
  <si>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</si>
  <si>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</si>
  <si>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</si>
  <si>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</si>
  <si>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</si>
  <si>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</si>
  <si>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</si>
  <si>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</si>
  <si>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</si>
  <si>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</si>
  <si>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</si>
  <si>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</si>
  <si>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</si>
  <si>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</si>
  <si>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</si>
  <si>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</si>
  <si>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</si>
  <si>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</si>
  <si>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</si>
  <si>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</si>
  <si>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</si>
  <si>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</si>
  <si>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</si>
  <si>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</si>
  <si>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</si>
  <si>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</si>
  <si>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</si>
  <si>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</si>
  <si>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</si>
  <si>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</si>
  <si>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</si>
  <si>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</si>
  <si>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</si>
  <si>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</si>
  <si>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</si>
  <si>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</si>
  <si>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</si>
  <si>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</si>
  <si>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</si>
  <si>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</si>
  <si>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</si>
  <si>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</si>
  <si>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</si>
  <si>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</si>
  <si>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</si>
  <si>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</si>
  <si>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</si>
  <si>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</si>
  <si>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</si>
  <si>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</si>
  <si>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</si>
  <si>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</si>
  <si>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</si>
  <si>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</si>
  <si>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</si>
  <si>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</si>
  <si>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</si>
  <si>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</si>
  <si>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</si>
  <si>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</si>
  <si>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</si>
  <si>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</si>
  <si>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</si>
  <si>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</si>
  <si>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</si>
  <si>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</si>
  <si>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</si>
  <si>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</si>
  <si>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</si>
  <si>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</si>
  <si>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</si>
  <si>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</si>
  <si>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</si>
  <si>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</si>
  <si>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</si>
  <si>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</si>
  <si>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</si>
  <si>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</si>
  <si>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</si>
  <si>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</si>
  <si>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</si>
  <si>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</si>
  <si>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</si>
  <si>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</si>
  <si>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</si>
  <si>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</si>
  <si>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</si>
  <si>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</si>
  <si>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</si>
  <si>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</si>
  <si>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</si>
  <si>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</si>
  <si>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</si>
  <si>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</si>
  <si>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</si>
  <si>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</si>
  <si>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</si>
  <si>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</si>
  <si>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</si>
  <si>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</si>
  <si>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</si>
  <si>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</si>
  <si>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</si>
  <si>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</si>
  <si>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</si>
  <si>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</si>
  <si>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</si>
  <si>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</si>
  <si>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</si>
  <si>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</si>
  <si>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</si>
  <si>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</si>
  <si>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</si>
  <si>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</si>
  <si>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</si>
  <si>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</si>
  <si>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</si>
  <si>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</si>
  <si>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</si>
  <si>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</si>
  <si>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</si>
  <si>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</si>
  <si>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</si>
  <si>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</si>
  <si>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</si>
  <si>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</si>
  <si>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</si>
  <si>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</si>
  <si>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</si>
  <si>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</si>
  <si>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</si>
  <si>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</si>
  <si>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</si>
  <si>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</si>
  <si>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</si>
  <si>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</si>
  <si>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</si>
  <si>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</si>
  <si>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</si>
  <si>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</si>
  <si>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</si>
  <si>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</si>
  <si>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</si>
  <si>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</si>
  <si>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</si>
  <si>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</si>
  <si>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</si>
  <si>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</si>
  <si>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</si>
  <si>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</si>
  <si>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</si>
  <si>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</si>
  <si>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</si>
  <si>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</si>
  <si>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</si>
  <si>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</si>
  <si>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</si>
  <si>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</si>
  <si>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</si>
  <si>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</si>
  <si>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</si>
  <si>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</si>
  <si>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</si>
  <si>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</si>
  <si>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</si>
  <si>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</si>
  <si>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</si>
  <si>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</si>
  <si>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</si>
  <si>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</si>
  <si>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</si>
  <si>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</si>
  <si>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</si>
  <si>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</si>
  <si>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</si>
  <si>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</si>
  <si>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</si>
  <si>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</si>
  <si>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</si>
  <si>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</si>
  <si>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</si>
  <si>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</si>
  <si>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</si>
  <si>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</si>
  <si>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</si>
  <si>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</si>
  <si>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</si>
  <si>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</si>
  <si>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</si>
  <si>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</si>
  <si>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</si>
  <si>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</si>
  <si>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</si>
  <si>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</si>
  <si>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</si>
  <si>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</si>
  <si>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</si>
  <si>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</si>
  <si>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</si>
  <si>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</si>
  <si>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</si>
  <si>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</si>
  <si>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</si>
  <si>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</si>
  <si>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</si>
  <si>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</si>
  <si>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</si>
  <si>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</si>
  <si>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</si>
  <si>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</si>
  <si>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</si>
  <si>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</si>
  <si>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</si>
  <si>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</si>
  <si>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</si>
  <si>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</si>
  <si>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</si>
  <si>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</si>
  <si>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</si>
  <si>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</si>
  <si>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</si>
  <si>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</si>
  <si>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</si>
  <si>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</si>
  <si>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</si>
  <si>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</si>
  <si>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</si>
  <si>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</si>
  <si>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</si>
  <si>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</si>
  <si>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</si>
  <si>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</si>
  <si>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</si>
  <si>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</si>
  <si>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</si>
  <si>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</si>
  <si>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</si>
  <si>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</si>
  <si>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</si>
  <si>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</si>
  <si>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</si>
  <si>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</si>
  <si>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</si>
  <si>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</si>
  <si>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</si>
  <si>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</si>
  <si>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</si>
  <si>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</si>
  <si>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</si>
  <si>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</si>
  <si>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</si>
  <si>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</si>
  <si>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</si>
  <si>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</si>
  <si>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</si>
  <si>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</si>
  <si>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</si>
  <si>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</si>
  <si>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</si>
  <si>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</si>
  <si>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</si>
  <si>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</si>
  <si>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</si>
  <si>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</si>
  <si>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</si>
  <si>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</si>
  <si>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</si>
  <si>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</si>
  <si>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</si>
  <si>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</si>
  <si>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</si>
  <si>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</si>
  <si>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</si>
  <si>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</si>
  <si>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</si>
  <si>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</si>
  <si>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</si>
  <si>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</si>
  <si>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</si>
  <si>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</si>
  <si>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</si>
  <si>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</si>
  <si>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</si>
  <si>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</si>
  <si>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</si>
  <si>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</si>
  <si>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</si>
  <si>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</si>
  <si>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</si>
  <si>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</si>
  <si>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</si>
  <si>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</si>
  <si>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</si>
  <si>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</si>
  <si>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</si>
  <si>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</si>
  <si>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</si>
  <si>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</si>
  <si>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</si>
  <si>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</si>
  <si>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</si>
  <si>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</si>
  <si>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</si>
  <si>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</si>
  <si>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</si>
  <si>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</si>
  <si>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</si>
  <si>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</si>
  <si>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</si>
  <si>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</si>
  <si>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</si>
  <si>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</si>
  <si>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</si>
  <si>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</si>
  <si>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</si>
  <si>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</si>
  <si>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</si>
  <si>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</si>
  <si>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</si>
  <si>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</si>
  <si>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</si>
  <si>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</si>
  <si>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</si>
  <si>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</si>
  <si>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</si>
  <si>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</si>
  <si>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</si>
  <si>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</si>
  <si>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</si>
  <si>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</si>
  <si>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</si>
  <si>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</si>
  <si>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</si>
  <si>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</si>
  <si>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</si>
  <si>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</si>
  <si>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</si>
  <si>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</si>
  <si>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</si>
  <si>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</si>
  <si>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</si>
  <si>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</si>
  <si>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</si>
  <si>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</si>
  <si>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</si>
  <si>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</si>
  <si>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</si>
  <si>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</si>
  <si>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</si>
  <si>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</si>
  <si>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</si>
  <si>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</si>
  <si>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</si>
  <si>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</si>
  <si>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</si>
  <si>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</si>
  <si>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</si>
  <si>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</si>
  <si>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</si>
  <si>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</si>
  <si>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</si>
  <si>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</si>
  <si>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</si>
  <si>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</si>
  <si>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</si>
  <si>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</si>
  <si>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</si>
  <si>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</si>
  <si>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</si>
  <si>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</si>
  <si>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</si>
  <si>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</si>
  <si>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</si>
  <si>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</si>
  <si>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</si>
  <si>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</si>
  <si>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</si>
  <si>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</si>
  <si>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</si>
  <si>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</si>
  <si>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</si>
  <si>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</si>
  <si>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</si>
  <si>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</si>
  <si>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</si>
  <si>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</si>
  <si>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</si>
  <si>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</si>
  <si>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</si>
  <si>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</si>
  <si>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</si>
  <si>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</si>
  <si>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</si>
  <si>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</si>
  <si>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</si>
  <si>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</si>
  <si>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</si>
  <si>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</si>
  <si>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</si>
  <si>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</si>
  <si>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</si>
  <si>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</si>
  <si>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</si>
  <si>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</si>
  <si>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</si>
  <si>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</si>
  <si>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</si>
  <si>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</si>
  <si>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</si>
  <si>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</si>
  <si>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</si>
  <si>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</si>
  <si>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</si>
  <si>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</si>
  <si>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</si>
  <si>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</si>
  <si>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</si>
  <si>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</si>
  <si>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</si>
  <si>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</si>
  <si>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</si>
  <si>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</si>
  <si>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</si>
  <si>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</si>
  <si>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</si>
  <si>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</si>
  <si>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</si>
  <si>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</si>
  <si>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</si>
  <si>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</si>
  <si>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</si>
  <si>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</si>
  <si>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</si>
  <si>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</si>
  <si>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</si>
  <si>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</si>
  <si>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</si>
  <si>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</si>
  <si>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</si>
  <si>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</si>
  <si>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</si>
  <si>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</si>
  <si>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</si>
  <si>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</si>
  <si>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</si>
  <si>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</si>
  <si>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</si>
  <si>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</si>
  <si>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</si>
  <si>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</si>
  <si>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</si>
  <si>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</si>
  <si>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</si>
  <si>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</si>
  <si>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</si>
  <si>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</si>
  <si>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</si>
  <si>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</si>
  <si>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</si>
  <si>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</si>
  <si>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</si>
  <si>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</si>
  <si>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</si>
  <si>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</si>
  <si>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</si>
  <si>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</si>
  <si>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</si>
  <si>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</si>
  <si>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</si>
  <si>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</si>
  <si>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</si>
  <si>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</si>
  <si>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</si>
  <si>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</si>
  <si>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</si>
  <si>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</si>
  <si>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</si>
  <si>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</si>
  <si>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</si>
  <si>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</si>
  <si>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</si>
  <si>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</si>
  <si>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</si>
  <si>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</si>
  <si>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</si>
  <si>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</si>
  <si>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</si>
  <si>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</si>
  <si>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</si>
  <si>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</si>
  <si>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</si>
  <si>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</si>
  <si>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</si>
  <si>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</si>
  <si>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</si>
  <si>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</si>
  <si>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</si>
  <si>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</si>
  <si>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</si>
  <si>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</si>
  <si>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</si>
  <si>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</si>
  <si>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</si>
  <si>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</si>
  <si>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</si>
  <si>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</si>
  <si>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</si>
  <si>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</si>
  <si>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</si>
  <si>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</si>
  <si>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</si>
  <si>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</si>
  <si>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</si>
  <si>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</si>
  <si>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</si>
  <si>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</si>
  <si>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</si>
  <si>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</si>
  <si>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</si>
  <si>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</si>
  <si>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</si>
  <si>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</si>
  <si>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</si>
  <si>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</si>
  <si>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</si>
  <si>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</si>
  <si>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</si>
  <si>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</si>
  <si>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</si>
  <si>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</si>
  <si>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</si>
  <si>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</si>
  <si>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</si>
  <si>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</si>
  <si>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</si>
  <si>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</si>
  <si>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</si>
  <si>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</si>
  <si>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</si>
  <si>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</si>
  <si>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</si>
  <si>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</si>
  <si>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</si>
  <si>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</si>
  <si>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</si>
  <si>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</si>
  <si>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</si>
  <si>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</si>
  <si>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</si>
  <si>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</si>
  <si>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</si>
  <si>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</si>
  <si>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</si>
  <si>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</si>
  <si>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</si>
  <si>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</si>
  <si>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</si>
  <si>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</si>
  <si>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</si>
  <si>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</si>
  <si>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</si>
  <si>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</si>
  <si>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</si>
  <si>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</si>
  <si>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</si>
  <si>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</si>
  <si>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</si>
  <si>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</si>
  <si>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</si>
  <si>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</si>
  <si>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</si>
  <si>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</si>
  <si>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</si>
  <si>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</si>
  <si>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</si>
  <si>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</si>
  <si>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</si>
  <si>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</si>
  <si>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</si>
  <si>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</si>
  <si>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</si>
  <si>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</si>
  <si>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</si>
  <si>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</si>
  <si>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</si>
  <si>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</si>
  <si>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</si>
  <si>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</si>
  <si>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</si>
  <si>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</si>
  <si>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</si>
  <si>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</si>
  <si>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</si>
  <si>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</si>
  <si>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</si>
  <si>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</si>
  <si>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</si>
  <si>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</si>
  <si>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</si>
  <si>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</si>
  <si>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</si>
  <si>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</si>
  <si>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</si>
  <si>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</si>
  <si>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</si>
  <si>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</si>
  <si>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</si>
  <si>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</si>
  <si>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</si>
  <si>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</si>
  <si>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</si>
  <si>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</si>
  <si>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</si>
  <si>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</si>
  <si>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</si>
  <si>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</si>
  <si>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</si>
  <si>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</si>
  <si>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</si>
  <si>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</si>
  <si>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</si>
  <si>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</si>
  <si>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</si>
  <si>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</si>
  <si>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</si>
  <si>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</si>
  <si>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</si>
  <si>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</si>
  <si>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</si>
  <si>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</si>
  <si>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</si>
  <si>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</si>
  <si>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</si>
  <si>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</si>
  <si>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</si>
  <si>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</si>
  <si>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</si>
  <si>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</si>
  <si>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</si>
  <si>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</si>
  <si>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</si>
  <si>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</si>
  <si>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</si>
  <si>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</si>
  <si>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</si>
  <si>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</si>
  <si>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</si>
  <si>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</si>
  <si>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</si>
  <si>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</si>
  <si>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</si>
  <si>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</si>
  <si>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</si>
  <si>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</si>
  <si>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</si>
  <si>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</si>
  <si>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</si>
  <si>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</si>
  <si>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</si>
  <si>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</si>
  <si>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</si>
  <si>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</si>
  <si>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</si>
  <si>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</si>
  <si>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</si>
  <si>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</si>
  <si>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</si>
  <si>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</si>
  <si>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</si>
  <si>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</si>
  <si>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</si>
  <si>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</si>
  <si>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</si>
  <si>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</si>
  <si>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</si>
  <si>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</si>
  <si>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</si>
  <si>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</si>
  <si>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</si>
  <si>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</si>
  <si>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</si>
  <si>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</si>
  <si>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</si>
  <si>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</si>
  <si>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</si>
  <si>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</si>
  <si>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</si>
  <si>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</si>
  <si>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</si>
  <si>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</si>
  <si>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</si>
  <si>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</si>
  <si>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</si>
  <si>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</si>
  <si>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</si>
  <si>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</si>
  <si>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</si>
  <si>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</si>
  <si>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</si>
  <si>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</si>
  <si>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</si>
  <si>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</si>
  <si>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</si>
  <si>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</si>
  <si>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</si>
  <si>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</si>
  <si>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</si>
  <si>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</si>
  <si>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</si>
  <si>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</si>
  <si>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</si>
  <si>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</si>
  <si>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</si>
  <si>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</si>
  <si>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</si>
  <si>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</si>
  <si>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</si>
  <si>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</si>
  <si>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</si>
  <si>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</si>
  <si>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</si>
  <si>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</si>
  <si>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</si>
  <si>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</si>
  <si>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</si>
  <si>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</si>
  <si>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</si>
  <si>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</si>
  <si>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</si>
  <si>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</si>
  <si>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</si>
  <si>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</si>
  <si>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</si>
  <si>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</si>
  <si>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</si>
  <si>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</si>
  <si>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</si>
  <si>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</si>
  <si>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</si>
  <si>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</si>
  <si>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</si>
  <si>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</si>
  <si>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</si>
  <si>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</si>
  <si>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</si>
  <si>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</si>
  <si>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</si>
  <si>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</si>
  <si>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</si>
  <si>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</si>
  <si>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</si>
  <si>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</si>
  <si>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</si>
  <si>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</si>
  <si>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</si>
  <si>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</si>
  <si>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</si>
  <si>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</si>
  <si>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</si>
  <si>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</si>
  <si>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</si>
  <si>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</si>
  <si>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</si>
  <si>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</si>
  <si>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</si>
  <si>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</si>
  <si>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</si>
  <si>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</si>
  <si>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</si>
  <si>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</si>
  <si>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</si>
  <si>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</si>
  <si>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</si>
  <si>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</si>
  <si>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</si>
  <si>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</si>
  <si>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</si>
  <si>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</si>
  <si>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</si>
  <si>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</si>
  <si>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</si>
  <si>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</si>
  <si>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</si>
  <si>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</si>
  <si>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</si>
  <si>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</si>
  <si>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</si>
  <si>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</si>
  <si>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</si>
  <si>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</si>
  <si>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</si>
  <si>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</si>
  <si>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</si>
  <si>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</si>
  <si>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</si>
  <si>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</si>
  <si>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</si>
  <si>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</si>
  <si>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</si>
  <si>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</si>
  <si>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</si>
  <si>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</si>
  <si>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</si>
  <si>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</si>
  <si>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</si>
  <si>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</si>
  <si>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</si>
  <si>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</si>
  <si>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</si>
  <si>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</si>
  <si>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</si>
  <si>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</si>
  <si>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</si>
  <si>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</si>
  <si>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</si>
  <si>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</si>
  <si>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</si>
  <si>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</si>
  <si>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</si>
  <si>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</si>
  <si>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</si>
  <si>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</si>
  <si>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</si>
  <si>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</si>
  <si>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</si>
  <si>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</si>
  <si>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</si>
  <si>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</si>
  <si>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</si>
  <si>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</si>
  <si>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</si>
  <si>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</si>
  <si>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</si>
  <si>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</si>
  <si>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</si>
  <si>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</si>
  <si>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</si>
  <si>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</si>
  <si>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</si>
  <si>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</si>
  <si>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</si>
  <si>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</si>
  <si>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</si>
  <si>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</si>
  <si>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</si>
  <si>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</si>
  <si>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</si>
  <si>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</si>
  <si>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</si>
  <si>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</si>
  <si>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</si>
  <si>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</si>
  <si>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</si>
  <si>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</si>
  <si>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</si>
  <si>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</si>
  <si>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</si>
  <si>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</si>
  <si>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</si>
  <si>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</si>
  <si>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</si>
  <si>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</si>
  <si>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</si>
  <si>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</si>
  <si>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</si>
  <si>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</si>
  <si>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</si>
  <si>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</si>
  <si>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</si>
  <si>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</si>
  <si>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</si>
  <si>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</si>
  <si>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</si>
  <si>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</si>
  <si>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</si>
  <si>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</si>
  <si>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</si>
  <si>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</si>
  <si>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</si>
  <si>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</si>
  <si>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</si>
  <si>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</si>
  <si>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</si>
  <si>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</si>
  <si>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</si>
  <si>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</si>
  <si>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</si>
  <si>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</si>
  <si>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</si>
  <si>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</si>
  <si>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</si>
  <si>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</si>
  <si>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</si>
  <si>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</si>
  <si>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</si>
  <si>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</si>
  <si>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</si>
  <si>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</si>
  <si>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</si>
  <si>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</si>
  <si>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</si>
  <si>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</si>
  <si>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</si>
  <si>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</si>
  <si>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</si>
  <si>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</si>
  <si>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</si>
  <si>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</si>
  <si>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</si>
  <si>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</si>
  <si>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</si>
  <si>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</si>
  <si>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</si>
  <si>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</si>
  <si>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</si>
  <si>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</si>
  <si>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</si>
  <si>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</si>
  <si>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</si>
  <si>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</si>
  <si>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</si>
  <si>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</si>
  <si>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</si>
  <si>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</si>
  <si>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</si>
  <si>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</si>
  <si>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</si>
  <si>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</si>
  <si>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</si>
  <si>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</si>
  <si>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</si>
  <si>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</si>
  <si>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</si>
  <si>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</si>
  <si>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</si>
  <si>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</si>
  <si>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</si>
  <si>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</si>
  <si>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</si>
  <si>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</si>
  <si>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</si>
  <si>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</si>
  <si>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</si>
  <si>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</si>
  <si>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</si>
  <si>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</si>
  <si>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</si>
  <si>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</si>
  <si>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</si>
  <si>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</si>
  <si>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</si>
  <si>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</si>
  <si>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</si>
  <si>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</si>
  <si>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</si>
  <si>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</si>
  <si>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</si>
  <si>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</si>
  <si>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</si>
  <si>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</si>
  <si>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</si>
  <si>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</si>
  <si>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</si>
  <si>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</si>
  <si>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</si>
  <si>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</si>
  <si>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</si>
  <si>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</si>
  <si>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</si>
  <si>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</si>
  <si>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</si>
  <si>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</si>
  <si>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</si>
  <si>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</si>
  <si>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</si>
  <si>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</si>
  <si>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</si>
  <si>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</si>
  <si>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</si>
  <si>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</si>
  <si>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</si>
  <si>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</si>
  <si>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</si>
  <si>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</si>
  <si>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</si>
  <si>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</si>
  <si>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</si>
  <si>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</si>
  <si>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</si>
  <si>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</si>
  <si>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</si>
  <si>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</si>
  <si>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</si>
  <si>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</si>
  <si>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</si>
  <si>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</si>
  <si>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</si>
  <si>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</si>
  <si>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</si>
  <si>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</si>
  <si>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</si>
  <si>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</si>
  <si>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</si>
  <si>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</si>
  <si>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</si>
  <si>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</si>
  <si>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</si>
  <si>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</si>
  <si>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</si>
  <si>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</si>
  <si>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</si>
  <si>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</si>
  <si>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</si>
  <si>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</si>
  <si>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</si>
  <si>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</si>
  <si>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</si>
  <si>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</si>
  <si>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</si>
  <si>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</si>
  <si>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</si>
  <si>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</si>
  <si>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</si>
  <si>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</si>
  <si>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</si>
  <si>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</si>
  <si>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</si>
  <si>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</si>
  <si>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</si>
  <si>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</si>
  <si>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</si>
  <si>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</si>
  <si>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</si>
  <si>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</si>
  <si>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</si>
  <si>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</si>
  <si>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</si>
  <si>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</si>
  <si>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</si>
  <si>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</si>
  <si>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</si>
  <si>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</si>
  <si>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</si>
  <si>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</si>
  <si>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</si>
  <si>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</si>
  <si>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</si>
  <si>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</si>
  <si>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</si>
  <si>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</si>
  <si>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</si>
  <si>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</si>
  <si>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</si>
  <si>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</si>
  <si>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</si>
  <si>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</si>
  <si>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</si>
  <si>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</si>
  <si>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</si>
  <si>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</si>
  <si>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</si>
  <si>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</si>
  <si>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</si>
  <si>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</si>
  <si>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</si>
  <si>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</si>
  <si>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</si>
  <si>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</si>
  <si>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</si>
  <si>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</si>
  <si>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</si>
  <si>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</si>
  <si>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</si>
  <si>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</si>
  <si>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</si>
  <si>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</si>
  <si>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</si>
  <si>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</si>
  <si>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</si>
  <si>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</si>
  <si>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</si>
  <si>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</si>
  <si>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</si>
  <si>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</si>
  <si>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</si>
  <si>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</si>
  <si>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</si>
  <si>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</si>
  <si>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</si>
  <si>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</si>
  <si>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</si>
  <si>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</si>
  <si>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</si>
  <si>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</si>
  <si>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</si>
  <si>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</si>
  <si>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</si>
  <si>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</si>
  <si>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</si>
  <si>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</si>
  <si>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</si>
  <si>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</si>
  <si>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</si>
  <si>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</si>
  <si>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</si>
  <si>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</si>
  <si>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</si>
  <si>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</si>
  <si>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</si>
  <si>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</si>
  <si>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</si>
  <si>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</si>
  <si>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</si>
  <si>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</si>
  <si>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</si>
  <si>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</si>
  <si>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</si>
  <si>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</si>
  <si>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</si>
  <si>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</si>
  <si>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</si>
  <si>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</si>
  <si>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</si>
  <si>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</si>
  <si>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</si>
  <si>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</si>
  <si>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</si>
  <si>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</si>
  <si>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</si>
  <si>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</si>
  <si>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</si>
  <si>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</si>
  <si>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</si>
  <si>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</si>
  <si>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</si>
  <si>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</si>
  <si>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</si>
  <si>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</si>
  <si>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</si>
  <si>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</si>
  <si>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</si>
  <si>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</si>
  <si>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</si>
  <si>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</si>
  <si>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</si>
  <si>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</si>
  <si>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</si>
  <si>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</si>
  <si>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</si>
  <si>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</si>
  <si>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</si>
  <si>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</si>
  <si>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</si>
  <si>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</si>
  <si>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</si>
  <si>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</si>
  <si>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</si>
  <si>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</si>
  <si>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</si>
  <si>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</si>
  <si>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</si>
  <si>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</si>
  <si>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</si>
  <si>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</si>
  <si>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</si>
  <si>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</si>
  <si>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</si>
  <si>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</si>
  <si>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</si>
  <si>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</si>
  <si>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</si>
  <si>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</si>
  <si>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</si>
  <si>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</si>
  <si>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</si>
  <si>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</si>
  <si>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</si>
  <si>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</si>
  <si>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</si>
  <si>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</si>
  <si>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</si>
  <si>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</si>
  <si>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</si>
  <si>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</si>
  <si>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</si>
  <si>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</si>
  <si>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</si>
  <si>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</si>
  <si>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</si>
  <si>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</si>
  <si>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</si>
  <si>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</si>
  <si>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</si>
  <si>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</si>
  <si>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</si>
  <si>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</si>
  <si>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</si>
  <si>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</si>
  <si>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</si>
  <si>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</si>
  <si>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</si>
  <si>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</si>
  <si>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</si>
  <si>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</si>
  <si>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</si>
  <si>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</si>
  <si>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</si>
  <si>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</si>
  <si>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</si>
  <si>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</si>
  <si>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</si>
  <si>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</si>
  <si>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</si>
  <si>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</si>
  <si>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</si>
  <si>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</si>
  <si>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</si>
  <si>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</si>
  <si>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</si>
  <si>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</si>
  <si>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</si>
  <si>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</si>
  <si>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</si>
  <si>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</si>
  <si>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</si>
  <si>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</si>
  <si>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</si>
  <si>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</si>
  <si>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</si>
  <si>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</si>
  <si>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</si>
  <si>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</si>
  <si>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</si>
  <si>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</si>
  <si>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</si>
  <si>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</si>
  <si>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</si>
  <si>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</si>
  <si>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</si>
  <si>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</si>
  <si>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</si>
  <si>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</si>
  <si>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</si>
  <si>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</si>
  <si>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</si>
  <si>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</si>
  <si>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</si>
  <si>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</si>
  <si>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</si>
  <si>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</si>
  <si>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</si>
  <si>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</si>
  <si>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</si>
  <si>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</si>
  <si>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</si>
  <si>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</si>
  <si>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</si>
  <si>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</si>
  <si>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</si>
  <si>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</si>
  <si>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</si>
  <si>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</si>
  <si>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</si>
  <si>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</si>
  <si>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</si>
  <si>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</si>
  <si>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</si>
  <si>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</si>
  <si>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</si>
  <si>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</si>
  <si>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</si>
  <si>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</si>
  <si>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</si>
  <si>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</si>
  <si>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</si>
  <si>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</si>
  <si>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</si>
  <si>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</si>
  <si>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</si>
  <si>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</si>
  <si>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</si>
  <si>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</si>
  <si>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</si>
  <si>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</si>
  <si>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</si>
  <si>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</si>
  <si>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</si>
  <si>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</si>
  <si>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</si>
  <si>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</si>
  <si>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</si>
  <si>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</si>
  <si>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</si>
  <si>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</si>
  <si>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</si>
  <si>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</si>
  <si>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</si>
  <si>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</si>
  <si>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</si>
  <si>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</si>
  <si>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</si>
  <si>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</si>
  <si>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</si>
  <si>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</si>
  <si>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</si>
  <si>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</si>
  <si>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</si>
  <si>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</si>
  <si>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</si>
  <si>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</si>
  <si>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</si>
  <si>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</si>
  <si>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</si>
  <si>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</si>
  <si>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</si>
  <si>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</si>
  <si>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</si>
  <si>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</si>
  <si>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</si>
  <si>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</si>
  <si>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</si>
  <si>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</si>
  <si>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</si>
  <si>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</si>
  <si>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</si>
  <si>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</si>
  <si>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</si>
  <si>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</si>
  <si>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</si>
  <si>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</si>
  <si>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</si>
  <si>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</si>
  <si>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</si>
  <si>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</si>
  <si>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</si>
  <si>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</si>
  <si>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</si>
  <si>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</si>
  <si>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</si>
  <si>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</si>
  <si>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</si>
  <si>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</si>
  <si>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</si>
  <si>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</si>
  <si>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</si>
  <si>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</si>
  <si>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</si>
  <si>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</si>
  <si>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</si>
  <si>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</si>
  <si>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</si>
  <si>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</si>
  <si>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</si>
  <si>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</si>
  <si>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</si>
  <si>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</si>
  <si>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</si>
  <si>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</si>
  <si>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</si>
  <si>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</si>
  <si>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</si>
  <si>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</si>
  <si>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</si>
  <si>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</si>
  <si>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</si>
  <si>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</si>
  <si>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</si>
  <si>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</si>
  <si>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</si>
  <si>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</si>
  <si>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</si>
  <si>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</si>
  <si>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</si>
  <si>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</si>
  <si>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</si>
  <si>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</si>
  <si>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</si>
  <si>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</si>
  <si>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</si>
  <si>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</si>
  <si>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</si>
  <si>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</si>
  <si>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</si>
  <si>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</si>
  <si>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</si>
  <si>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</si>
  <si>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</si>
  <si>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</si>
  <si>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</si>
  <si>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</si>
  <si>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</si>
  <si>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</si>
  <si>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</si>
  <si>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</si>
  <si>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</si>
  <si>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</si>
  <si>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</si>
  <si>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</si>
  <si>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</si>
  <si>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</si>
  <si>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</si>
  <si>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</si>
  <si>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</si>
  <si>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</si>
  <si>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</si>
  <si>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</si>
  <si>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</si>
  <si>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</si>
  <si>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</si>
  <si>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</si>
  <si>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</si>
  <si>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</si>
  <si>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</si>
  <si>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</si>
  <si>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</si>
  <si>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</si>
  <si>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</si>
  <si>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</si>
  <si>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</si>
  <si>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</si>
  <si>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</si>
  <si>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</si>
  <si>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</si>
  <si>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</si>
  <si>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</si>
  <si>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</si>
  <si>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</si>
  <si>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</si>
  <si>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</si>
  <si>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</si>
  <si>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</si>
  <si>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</si>
  <si>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</si>
  <si>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</si>
  <si>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</si>
  <si>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</si>
  <si>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</si>
  <si>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</si>
  <si>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</si>
  <si>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</si>
  <si>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</si>
  <si>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</si>
  <si>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</si>
  <si>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</si>
  <si>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</si>
  <si>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</si>
  <si>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</si>
  <si>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</si>
  <si>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</si>
  <si>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</si>
  <si>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</si>
  <si>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</si>
  <si>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</si>
  <si>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</si>
  <si>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</si>
  <si>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</si>
  <si>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</si>
  <si>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</si>
  <si>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</si>
  <si>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</si>
  <si>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</si>
  <si>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</si>
  <si>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</si>
  <si>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</si>
  <si>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</si>
  <si>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</si>
  <si>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</si>
  <si>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</si>
  <si>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</si>
  <si>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</si>
  <si>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</si>
  <si>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</si>
  <si>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</si>
  <si>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</si>
  <si>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</si>
  <si>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</si>
  <si>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</si>
  <si>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</si>
  <si>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</si>
  <si>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</si>
  <si>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</si>
  <si>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</si>
  <si>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</si>
  <si>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</si>
  <si>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</si>
  <si>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</si>
  <si>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</si>
  <si>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</si>
  <si>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</si>
  <si>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</si>
  <si>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</si>
  <si>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</si>
  <si>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</si>
  <si>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</si>
  <si>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</si>
  <si>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</si>
  <si>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</si>
  <si>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</si>
  <si>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</si>
  <si>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</si>
  <si>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</si>
  <si>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</si>
  <si>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</si>
  <si>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</si>
  <si>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</si>
  <si>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</si>
  <si>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</si>
  <si>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</si>
  <si>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</si>
  <si>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</si>
  <si>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</si>
  <si>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</si>
  <si>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</si>
  <si>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</si>
  <si>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</si>
  <si>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</si>
  <si>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</si>
  <si>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</si>
  <si>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</si>
  <si>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</si>
  <si>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</si>
  <si>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</si>
  <si>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</si>
  <si>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</si>
  <si>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</si>
  <si>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</si>
  <si>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</si>
  <si>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</si>
  <si>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</si>
  <si>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</si>
  <si>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</si>
  <si>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</si>
  <si>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</si>
  <si>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</si>
  <si>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</si>
  <si>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</si>
  <si>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</si>
  <si>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</si>
  <si>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</si>
  <si>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</si>
  <si>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</si>
  <si>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</si>
  <si>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</si>
  <si>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</si>
  <si>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</si>
  <si>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</si>
  <si>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</si>
  <si>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</si>
  <si>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</si>
  <si>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</si>
  <si>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</si>
  <si>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</si>
  <si>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</si>
  <si>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</si>
  <si>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</si>
  <si>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</si>
  <si>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</si>
  <si>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</si>
  <si>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</si>
  <si>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</si>
  <si>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</si>
  <si>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</si>
  <si>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</si>
  <si>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</si>
  <si>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</si>
  <si>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</si>
  <si>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</si>
  <si>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</si>
  <si>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</si>
  <si>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</si>
  <si>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</si>
  <si>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</si>
  <si>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</si>
  <si>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</si>
  <si>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</si>
  <si>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</si>
  <si>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</si>
  <si>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</si>
  <si>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</si>
  <si>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</si>
  <si>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</si>
  <si>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</si>
  <si>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</si>
  <si>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</si>
  <si>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</si>
  <si>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</si>
  <si>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</si>
  <si>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</si>
  <si>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</si>
  <si>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</si>
  <si>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</si>
  <si>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</si>
  <si>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</si>
  <si>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</si>
  <si>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</si>
  <si>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</si>
  <si>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</si>
  <si>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</si>
  <si>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</si>
  <si>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</si>
  <si>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</si>
  <si>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</si>
  <si>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</si>
  <si>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</si>
  <si>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</si>
  <si>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</si>
  <si>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</si>
  <si>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</si>
  <si>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</si>
  <si>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</si>
  <si>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</si>
  <si>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</si>
  <si>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</si>
  <si>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</si>
  <si>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</si>
  <si>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</si>
  <si>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</si>
  <si>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</si>
  <si>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</si>
  <si>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</si>
  <si>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</si>
  <si>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</si>
  <si>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</si>
  <si>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</si>
  <si>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</si>
  <si>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</si>
  <si>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</si>
  <si>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</si>
  <si>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</si>
  <si>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</si>
  <si>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</si>
  <si>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</si>
  <si>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</si>
  <si>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</si>
  <si>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</si>
  <si>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</si>
  <si>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</si>
  <si>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</si>
  <si>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</si>
  <si>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</si>
  <si>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</si>
  <si>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</si>
  <si>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</si>
  <si>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</si>
  <si>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</si>
  <si>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</si>
  <si>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</si>
  <si>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</si>
  <si>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</si>
  <si>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</si>
  <si>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</si>
  <si>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</si>
  <si>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</si>
  <si>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</si>
  <si>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</si>
  <si>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</si>
  <si>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</si>
  <si>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</si>
  <si>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</si>
  <si>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</si>
  <si>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</si>
  <si>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</si>
  <si>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</si>
  <si>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</si>
  <si>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</si>
  <si>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</si>
  <si>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</si>
  <si>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</si>
  <si>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</si>
  <si>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</si>
  <si>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</si>
  <si>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</si>
  <si>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</si>
  <si>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</si>
  <si>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</si>
  <si>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</si>
  <si>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</si>
  <si>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</si>
  <si>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</si>
  <si>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</si>
  <si>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</si>
  <si>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</si>
  <si>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</si>
  <si>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</si>
  <si>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</si>
  <si>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</si>
  <si>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</si>
  <si>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</si>
  <si>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</si>
  <si>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</si>
  <si>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</si>
  <si>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</si>
  <si>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</si>
  <si>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</si>
  <si>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</si>
  <si>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</si>
  <si>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</si>
  <si>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</si>
  <si>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</si>
  <si>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</si>
  <si>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</si>
  <si>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</si>
  <si>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</si>
  <si>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</si>
  <si>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</si>
  <si>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</si>
  <si>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</si>
  <si>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</si>
  <si>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</si>
  <si>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</si>
  <si>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</si>
  <si>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</si>
  <si>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</si>
  <si>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</si>
  <si>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</si>
  <si>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</si>
  <si>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</si>
  <si>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</si>
  <si>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</si>
  <si>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</si>
  <si>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</si>
  <si>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</si>
  <si>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</si>
  <si>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</si>
  <si>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</si>
  <si>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</si>
  <si>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</si>
  <si>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</si>
  <si>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</si>
  <si>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</si>
  <si>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</si>
  <si>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</si>
  <si>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</si>
  <si>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</si>
  <si>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</si>
  <si>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</si>
  <si>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</si>
  <si>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</si>
  <si>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</si>
  <si>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</si>
  <si>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</si>
  <si>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</si>
  <si>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</si>
  <si>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</si>
  <si>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</si>
  <si>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</si>
  <si>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</si>
  <si>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</si>
  <si>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</si>
  <si>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</si>
  <si>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</si>
  <si>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</si>
  <si>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</si>
  <si>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</si>
  <si>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</si>
  <si>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</si>
  <si>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</si>
  <si>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</si>
  <si>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</si>
  <si>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</si>
  <si>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</si>
  <si>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</si>
  <si>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</si>
  <si>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</si>
  <si>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</si>
  <si>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</si>
  <si>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</si>
  <si>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</si>
  <si>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</si>
  <si>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</si>
  <si>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</si>
  <si>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</si>
  <si>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</si>
  <si>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</si>
  <si>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</si>
  <si>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</si>
  <si>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</si>
  <si>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</si>
  <si>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</si>
  <si>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</si>
  <si>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</si>
  <si>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</si>
  <si>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</si>
  <si>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</si>
  <si>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</si>
  <si>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</si>
  <si>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</si>
  <si>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</si>
  <si>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</si>
  <si>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</si>
  <si>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</si>
  <si>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</si>
  <si>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</si>
  <si>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</si>
  <si>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</si>
  <si>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</si>
  <si>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</si>
  <si>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</si>
  <si>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</si>
  <si>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</si>
  <si>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</si>
  <si>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</si>
  <si>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</si>
  <si>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</si>
  <si>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</si>
  <si>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</si>
  <si>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</si>
  <si>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</si>
  <si>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</si>
  <si>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</si>
  <si>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</si>
  <si>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</si>
  <si>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</si>
  <si>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</si>
  <si>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</si>
  <si>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</si>
  <si>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</si>
  <si>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</si>
  <si>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</si>
  <si>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</si>
  <si>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</si>
  <si>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</si>
  <si>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</si>
  <si>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</si>
  <si>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</si>
  <si>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</si>
  <si>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</si>
  <si>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</si>
  <si>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</si>
  <si>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</si>
  <si>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</si>
  <si>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</si>
  <si>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</si>
  <si>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</si>
  <si>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</si>
  <si>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</si>
  <si>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</si>
  <si>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</si>
  <si>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</si>
  <si>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</si>
  <si>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</si>
  <si>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</si>
  <si>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</si>
  <si>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</si>
  <si>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</si>
  <si>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</si>
  <si>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</si>
  <si>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</si>
  <si>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</si>
  <si>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</si>
  <si>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</si>
  <si>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</si>
  <si>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</si>
  <si>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</si>
  <si>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</si>
  <si>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</si>
  <si>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</si>
  <si>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</si>
  <si>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</si>
  <si>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</si>
  <si>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</si>
  <si>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</si>
  <si>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</si>
  <si>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</si>
  <si>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</si>
  <si>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</si>
  <si>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</si>
  <si>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</si>
  <si>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</si>
  <si>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</si>
  <si>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</si>
  <si>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</si>
  <si>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</si>
  <si>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</si>
  <si>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</si>
  <si>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</si>
  <si>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</si>
  <si>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</si>
  <si>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</si>
  <si>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</si>
  <si>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</si>
  <si>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</si>
  <si>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</si>
  <si>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</si>
  <si>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</si>
  <si>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</si>
  <si>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</si>
  <si>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</si>
  <si>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</si>
  <si>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</si>
  <si>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</si>
  <si>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</si>
  <si>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</si>
  <si>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</si>
  <si>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</si>
  <si>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</si>
  <si>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</si>
  <si>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</si>
  <si>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</si>
  <si>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</si>
  <si>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</si>
  <si>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</si>
  <si>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</si>
  <si>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</si>
  <si>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</si>
  <si>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</si>
  <si>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</si>
  <si>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</si>
  <si>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</si>
  <si>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</si>
  <si>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</si>
  <si>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</si>
  <si>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</si>
  <si>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</si>
  <si>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</si>
  <si>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</si>
  <si>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</si>
  <si>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</si>
  <si>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</si>
  <si>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</si>
  <si>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</si>
  <si>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</si>
  <si>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</si>
  <si>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</si>
  <si>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</si>
  <si>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</si>
  <si>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</si>
  <si>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</si>
  <si>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</si>
  <si>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</si>
  <si>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</si>
  <si>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</si>
  <si>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</si>
  <si>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</si>
  <si>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</si>
  <si>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</si>
  <si>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</si>
  <si>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</si>
  <si>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</si>
  <si>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</si>
  <si>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</si>
  <si>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</si>
  <si>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</si>
  <si>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</si>
  <si>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</si>
  <si>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</si>
  <si>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</si>
  <si>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</si>
  <si>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</si>
  <si>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</si>
  <si>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</si>
  <si>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</si>
  <si>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</si>
  <si>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</si>
  <si>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</si>
  <si>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</si>
  <si>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</si>
  <si>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</si>
  <si>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</si>
  <si>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</si>
  <si>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</si>
  <si>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</si>
  <si>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</si>
  <si>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</si>
  <si>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</si>
  <si>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</si>
  <si>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</si>
  <si>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</si>
  <si>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</si>
  <si>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</si>
  <si>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</si>
  <si>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</si>
  <si>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</si>
  <si>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</si>
  <si>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</si>
  <si>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</si>
  <si>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</si>
  <si>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</si>
  <si>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</si>
  <si>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</si>
  <si>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</si>
  <si>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</si>
  <si>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</si>
  <si>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</si>
  <si>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</si>
  <si>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</si>
  <si>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</si>
  <si>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</si>
  <si>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</si>
  <si>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</si>
  <si>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</si>
  <si>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</si>
  <si>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</si>
  <si>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</si>
  <si>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</si>
  <si>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</si>
  <si>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</si>
  <si>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</si>
  <si>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</si>
  <si>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</si>
  <si>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</si>
  <si>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</si>
  <si>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</si>
  <si>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</si>
  <si>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</si>
  <si>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</si>
  <si>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</si>
  <si>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</si>
  <si>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</si>
  <si>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</si>
  <si>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</si>
  <si>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</si>
  <si>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</si>
  <si>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</si>
  <si>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</si>
  <si>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</si>
  <si>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</si>
  <si>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</si>
  <si>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</si>
  <si>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</si>
  <si>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</si>
  <si>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</si>
  <si>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</si>
  <si>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</si>
  <si>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</si>
  <si>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</si>
  <si>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</si>
  <si>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</si>
  <si>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</si>
  <si>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</si>
  <si>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</si>
  <si>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</si>
  <si>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</si>
  <si>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</si>
  <si>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</si>
  <si>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</si>
  <si>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</si>
  <si>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</si>
  <si>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</si>
  <si>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</si>
  <si>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</si>
  <si>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</si>
  <si>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</si>
  <si>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</si>
  <si>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</si>
  <si>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</si>
  <si>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</si>
  <si>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</si>
  <si>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</si>
  <si>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</si>
  <si>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</si>
  <si>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</si>
  <si>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</si>
  <si>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</si>
  <si>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</si>
  <si>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</si>
  <si>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</si>
  <si>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</si>
  <si>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</si>
  <si>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</si>
  <si>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</si>
  <si>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</si>
  <si>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</si>
  <si>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</si>
  <si>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</si>
  <si>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</si>
  <si>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</si>
  <si>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</si>
  <si>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</si>
  <si>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</si>
  <si>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</si>
  <si>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</si>
  <si>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</si>
  <si>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</si>
  <si>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</si>
  <si>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</si>
  <si>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</si>
  <si>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</si>
  <si>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</si>
  <si>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</si>
  <si>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</si>
  <si>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</si>
  <si>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</si>
  <si>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</si>
  <si>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</si>
  <si>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</si>
  <si>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</si>
  <si>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</si>
  <si>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</si>
  <si>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</si>
  <si>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</si>
  <si>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</si>
  <si>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</si>
  <si>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</si>
  <si>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</si>
  <si>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</si>
  <si>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</si>
  <si>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</si>
  <si>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</si>
  <si>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</si>
  <si>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</si>
  <si>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</si>
  <si>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</si>
  <si>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</si>
  <si>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</si>
  <si>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</si>
  <si>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</si>
  <si>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</si>
  <si>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</si>
  <si>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</si>
  <si>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</si>
  <si>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</si>
  <si>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</si>
  <si>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</si>
  <si>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</si>
  <si>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</si>
  <si>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</si>
  <si>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</si>
  <si>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</si>
  <si>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</si>
  <si>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</si>
  <si>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</si>
  <si>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</si>
  <si>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</si>
  <si>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</si>
  <si>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</si>
  <si>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</si>
  <si>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</si>
  <si>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</si>
  <si>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</si>
  <si>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</si>
  <si>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</si>
  <si>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</si>
  <si>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</si>
  <si>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</si>
  <si>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</si>
  <si>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</si>
  <si>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</si>
  <si>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</si>
  <si>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</si>
  <si>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</si>
  <si>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</si>
  <si>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</si>
  <si>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</si>
  <si>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</si>
  <si>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</si>
  <si>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</si>
  <si>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</si>
  <si>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</si>
  <si>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</si>
  <si>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</si>
  <si>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</si>
  <si>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</si>
  <si>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</si>
  <si>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</si>
  <si>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</si>
  <si>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</si>
  <si>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</si>
  <si>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</si>
  <si>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</si>
  <si>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</si>
  <si>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</si>
  <si>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</si>
  <si>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</si>
  <si>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</si>
  <si>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</si>
  <si>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</si>
  <si>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</si>
  <si>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</si>
  <si>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</si>
  <si>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</si>
  <si>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</si>
  <si>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</si>
  <si>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</si>
  <si>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</si>
  <si>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</si>
  <si>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</si>
  <si>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</si>
  <si>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</si>
  <si>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</si>
  <si>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</si>
  <si>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</si>
  <si>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</si>
  <si>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</si>
  <si>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</si>
  <si>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</si>
  <si>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</si>
  <si>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</si>
  <si>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</si>
  <si>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</si>
  <si>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</si>
  <si>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</si>
  <si>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</si>
  <si>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</si>
  <si>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</si>
  <si>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</si>
  <si>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</si>
  <si>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</si>
  <si>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</si>
  <si>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</si>
  <si>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</si>
  <si>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</si>
  <si>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</si>
  <si>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</si>
  <si>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</si>
  <si>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</si>
  <si>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</si>
  <si>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</si>
  <si>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</si>
  <si>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</si>
  <si>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</si>
  <si>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</si>
  <si>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</si>
  <si>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</si>
  <si>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</si>
  <si>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</si>
  <si>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</si>
  <si>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</si>
  <si>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</si>
  <si>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</si>
  <si>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</si>
  <si>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</si>
  <si>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</si>
  <si>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</si>
  <si>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</si>
  <si>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</si>
  <si>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</si>
  <si>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</si>
  <si>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</si>
  <si>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</si>
  <si>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</si>
  <si>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</si>
  <si>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</si>
  <si>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</si>
  <si>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</si>
  <si>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</si>
  <si>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</si>
  <si>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</si>
  <si>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</si>
  <si>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</si>
  <si>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</si>
  <si>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</si>
  <si>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</si>
  <si>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</si>
  <si>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</si>
  <si>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</si>
  <si>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</si>
  <si>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</si>
  <si>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</si>
  <si>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</si>
  <si>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</si>
  <si>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</si>
  <si>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</si>
  <si>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</si>
  <si>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</si>
  <si>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</si>
  <si>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</si>
  <si>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</si>
  <si>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</si>
  <si>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</si>
  <si>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</si>
  <si>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</si>
  <si>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</si>
  <si>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</si>
  <si>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</si>
  <si>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</si>
  <si>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</si>
  <si>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</si>
  <si>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</si>
  <si>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</si>
  <si>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</si>
  <si>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</si>
  <si>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</si>
  <si>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</si>
  <si>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</si>
  <si>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</si>
  <si>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</si>
  <si>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</si>
  <si>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</si>
  <si>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</si>
  <si>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</si>
  <si>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</si>
  <si>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</si>
  <si>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</si>
  <si>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</si>
  <si>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</si>
  <si>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</si>
  <si>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</si>
  <si>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</si>
  <si>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</si>
  <si>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</si>
  <si>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</si>
  <si>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</si>
  <si>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</si>
  <si>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</si>
  <si>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</si>
  <si>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</si>
  <si>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</si>
  <si>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</si>
  <si>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</si>
  <si>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</si>
  <si>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</si>
  <si>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</si>
  <si>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</si>
  <si>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</si>
  <si>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</si>
  <si>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</si>
  <si>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</si>
  <si>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</si>
  <si>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</si>
  <si>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</si>
  <si>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</si>
  <si>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</si>
  <si>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</si>
  <si>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</si>
  <si>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</si>
  <si>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</si>
  <si>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</si>
  <si>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</si>
  <si>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</si>
  <si>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</si>
  <si>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</si>
  <si>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</si>
  <si>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</si>
  <si>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</si>
  <si>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</si>
  <si>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</si>
  <si>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</si>
  <si>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</si>
  <si>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</si>
  <si>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</si>
  <si>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</si>
  <si>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</si>
  <si>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</si>
  <si>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</si>
  <si>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</si>
  <si>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</si>
  <si>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</si>
  <si>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</si>
  <si>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</si>
  <si>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</si>
  <si>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</si>
  <si>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</si>
  <si>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</si>
  <si>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</si>
  <si>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</si>
  <si>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</si>
  <si>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</si>
  <si>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</si>
  <si>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</si>
  <si>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</si>
  <si>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</si>
  <si>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</si>
  <si>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</si>
  <si>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</si>
  <si>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</si>
  <si>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</si>
  <si>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</si>
  <si>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</si>
  <si>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</si>
  <si>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</si>
  <si>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</si>
  <si>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</si>
  <si>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</si>
  <si>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</si>
  <si>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</si>
  <si>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</si>
  <si>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</si>
  <si>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</si>
  <si>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</si>
  <si>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</si>
  <si>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</si>
  <si>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</si>
  <si>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</si>
  <si>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</si>
  <si>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</si>
  <si>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</si>
  <si>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</si>
  <si>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</si>
  <si>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</si>
  <si>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</si>
  <si>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</si>
  <si>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</si>
  <si>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</si>
  <si>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</si>
  <si>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</si>
  <si>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</si>
  <si>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</si>
  <si>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</si>
  <si>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</si>
  <si>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</si>
  <si>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</si>
  <si>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</si>
  <si>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</si>
  <si>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</si>
  <si>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</si>
  <si>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</si>
  <si>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</si>
  <si>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</si>
  <si>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</si>
  <si>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</si>
  <si>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</si>
  <si>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</si>
  <si>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</si>
  <si>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</si>
  <si>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</si>
  <si>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</si>
  <si>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</si>
  <si>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</si>
  <si>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</si>
  <si>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</si>
  <si>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</si>
  <si>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</si>
  <si>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</si>
  <si>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</si>
  <si>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</si>
  <si>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</si>
  <si>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</si>
  <si>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</si>
  <si>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</si>
  <si>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</si>
  <si>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</si>
  <si>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</si>
  <si>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</si>
  <si>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</si>
  <si>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</si>
  <si>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</si>
  <si>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</si>
  <si>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</si>
  <si>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</si>
  <si>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</si>
  <si>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</si>
  <si>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</si>
  <si>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</si>
  <si>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</si>
  <si>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</si>
  <si>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</si>
  <si>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</si>
  <si>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</si>
  <si>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</si>
  <si>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</si>
  <si>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</si>
  <si>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</si>
  <si>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</si>
  <si>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</si>
  <si>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</si>
  <si>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</si>
  <si>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</si>
  <si>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</si>
  <si>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</si>
  <si>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</si>
  <si>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</si>
  <si>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</si>
  <si>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</si>
  <si>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</si>
  <si>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</si>
  <si>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</si>
  <si>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</si>
  <si>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</si>
  <si>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</si>
  <si>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</si>
  <si>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</si>
  <si>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</si>
  <si>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</si>
  <si>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</si>
  <si>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</si>
  <si>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</si>
  <si>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</si>
  <si>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</si>
  <si>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</si>
  <si>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</si>
  <si>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</si>
  <si>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</si>
  <si>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</si>
  <si>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</si>
  <si>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</si>
  <si>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</si>
  <si>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</si>
  <si>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</si>
  <si>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</si>
  <si>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</si>
  <si>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</si>
  <si>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</si>
  <si>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</si>
  <si>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</si>
  <si>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</si>
  <si>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</si>
  <si>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</si>
  <si>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</si>
  <si>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</si>
  <si>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</si>
  <si>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</si>
  <si>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</si>
  <si>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</si>
  <si>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</si>
  <si>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</si>
  <si>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</si>
  <si>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</si>
  <si>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</si>
  <si>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</si>
  <si>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</si>
  <si>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</si>
  <si>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</si>
  <si>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</si>
  <si>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</si>
  <si>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</si>
  <si>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</si>
  <si>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</si>
  <si>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</si>
  <si>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</si>
  <si>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</si>
  <si>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</si>
  <si>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</si>
  <si>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</si>
  <si>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</si>
  <si>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</si>
  <si>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</si>
  <si>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</si>
  <si>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</si>
  <si>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</si>
  <si>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</si>
  <si>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</si>
  <si>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</si>
  <si>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</si>
  <si>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</si>
  <si>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</si>
  <si>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</si>
  <si>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</si>
  <si>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</si>
  <si>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</si>
  <si>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</si>
  <si>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</si>
  <si>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</si>
  <si>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</si>
  <si>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</si>
  <si>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</si>
  <si>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</si>
  <si>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</si>
  <si>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</si>
  <si>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</si>
  <si>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</si>
  <si>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</si>
  <si>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</si>
  <si>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</si>
  <si>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</si>
  <si>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</si>
  <si>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</si>
  <si>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</si>
  <si>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</si>
  <si>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</si>
  <si>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</si>
  <si>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</si>
  <si>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</si>
  <si>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</si>
  <si>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</si>
  <si>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</si>
  <si>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</si>
  <si>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</si>
  <si>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</si>
  <si>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</si>
  <si>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</si>
  <si>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</si>
  <si>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</si>
  <si>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</si>
  <si>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</si>
  <si>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</si>
  <si>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</si>
  <si>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</si>
  <si>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</si>
  <si>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</si>
  <si>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</si>
  <si>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</si>
  <si>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</si>
  <si>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</si>
  <si>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</si>
  <si>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</si>
  <si>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</si>
  <si>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</si>
  <si>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</si>
  <si>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</si>
  <si>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</si>
  <si>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</si>
  <si>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</si>
  <si>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</si>
  <si>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</si>
  <si>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</si>
  <si>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</si>
  <si>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</si>
  <si>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</si>
  <si>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</si>
  <si>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</si>
  <si>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</si>
  <si>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</si>
  <si>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</si>
  <si>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</si>
  <si>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</si>
  <si>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</si>
  <si>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</si>
  <si>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</si>
  <si>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</si>
  <si>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</si>
  <si>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</si>
  <si>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</si>
  <si>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</si>
  <si>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</si>
  <si>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</si>
  <si>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</si>
  <si>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</si>
  <si>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</si>
  <si>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</si>
  <si>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</si>
  <si>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</si>
  <si>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</si>
  <si>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</si>
  <si>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</si>
  <si>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</si>
  <si>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</si>
  <si>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</si>
  <si>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</si>
  <si>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</si>
  <si>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</si>
  <si>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</si>
  <si>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</si>
  <si>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</si>
  <si>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</si>
  <si>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</si>
  <si>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</si>
  <si>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</si>
  <si>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</si>
  <si>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</si>
  <si>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</si>
  <si>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</si>
  <si>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</si>
  <si>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</si>
  <si>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</si>
  <si>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</si>
  <si>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</si>
  <si>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</si>
  <si>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</si>
  <si>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</si>
  <si>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</si>
  <si>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</si>
  <si>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</si>
  <si>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</si>
  <si>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</si>
  <si>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</si>
  <si>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</si>
  <si>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</si>
  <si>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</si>
  <si>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</si>
  <si>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</si>
  <si>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</si>
  <si>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</si>
  <si>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</si>
  <si>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</si>
  <si>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</si>
  <si>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</si>
  <si>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</si>
  <si>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</si>
  <si>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</si>
  <si>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</si>
  <si>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</si>
  <si>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</si>
  <si>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</si>
  <si>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</si>
  <si>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</si>
  <si>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</si>
  <si>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</si>
  <si>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</si>
  <si>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</si>
  <si>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</si>
  <si>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</si>
  <si>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</si>
  <si>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</si>
  <si>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</si>
  <si>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</si>
  <si>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</si>
  <si>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</si>
  <si>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</si>
  <si>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</si>
  <si>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</si>
  <si>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</si>
  <si>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</si>
  <si>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</si>
  <si>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</si>
  <si>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</si>
  <si>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</si>
  <si>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</si>
  <si>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</si>
  <si>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</si>
  <si>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</si>
  <si>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</si>
  <si>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</si>
  <si>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</si>
  <si>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</si>
  <si>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</si>
  <si>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</si>
  <si>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</si>
  <si>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</si>
  <si>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</si>
  <si>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</si>
  <si>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</si>
  <si>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</si>
  <si>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</si>
  <si>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</si>
  <si>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</si>
  <si>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</si>
  <si>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</si>
  <si>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</si>
  <si>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</si>
  <si>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</si>
  <si>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</si>
  <si>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</si>
  <si>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</si>
  <si>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</si>
  <si>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</si>
  <si>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</si>
  <si>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</si>
  <si>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</si>
  <si>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</si>
  <si>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</si>
  <si>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</si>
  <si>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</si>
  <si>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</si>
  <si>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</si>
  <si>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</si>
  <si>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</si>
  <si>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</si>
  <si>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</si>
  <si>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</si>
  <si>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</si>
  <si>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</si>
  <si>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</si>
  <si>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</si>
  <si>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</si>
  <si>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</si>
  <si>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</si>
  <si>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</si>
  <si>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</si>
  <si>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</si>
  <si>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</si>
  <si>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</si>
  <si>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</si>
  <si>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</si>
  <si>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</si>
  <si>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</si>
  <si>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</si>
  <si>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</si>
  <si>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</si>
  <si>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</si>
  <si>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</si>
  <si>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</si>
  <si>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</si>
  <si>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</si>
  <si>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</si>
  <si>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</si>
  <si>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</si>
  <si>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</si>
  <si>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</si>
  <si>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</si>
  <si>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</si>
  <si>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</si>
  <si>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</si>
  <si>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</si>
  <si>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</si>
  <si>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</si>
  <si>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</si>
  <si>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</si>
  <si>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</si>
  <si>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</si>
  <si>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</si>
  <si>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</si>
  <si>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</si>
  <si>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</si>
  <si>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</si>
  <si>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</si>
  <si>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</si>
  <si>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</si>
  <si>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</si>
  <si>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</si>
  <si>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</si>
  <si>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</si>
  <si>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</si>
  <si>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</si>
  <si>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</si>
  <si>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</si>
  <si>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</si>
  <si>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</si>
  <si>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</si>
  <si>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</si>
  <si>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</si>
  <si>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</si>
  <si>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</si>
  <si>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</si>
  <si>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</si>
  <si>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</si>
  <si>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</si>
  <si>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</si>
  <si>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</si>
  <si>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</si>
  <si>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</si>
  <si>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</si>
  <si>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</si>
  <si>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</si>
  <si>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</si>
  <si>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</si>
  <si>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</si>
  <si>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</si>
  <si>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</si>
  <si>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</si>
  <si>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</si>
  <si>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</si>
  <si>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</si>
  <si>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</si>
  <si>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</si>
  <si>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</si>
  <si>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</si>
  <si>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</si>
  <si>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</si>
  <si>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</si>
  <si>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</si>
  <si>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</si>
  <si>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</si>
  <si>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</si>
  <si>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</si>
  <si>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</si>
  <si>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</si>
  <si>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</si>
  <si>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</si>
  <si>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</si>
  <si>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</si>
  <si>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</si>
  <si>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</si>
  <si>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</si>
  <si>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</si>
  <si>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</si>
  <si>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</si>
  <si>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</si>
  <si>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</si>
  <si>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</si>
  <si>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</si>
  <si>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</si>
  <si>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</si>
  <si>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</si>
  <si>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</si>
  <si>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</si>
  <si>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</si>
  <si>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</si>
  <si>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</si>
  <si>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</si>
  <si>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</si>
  <si>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</si>
  <si>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</si>
  <si>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</si>
  <si>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</si>
  <si>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</si>
  <si>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</si>
  <si>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</si>
  <si>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</si>
  <si>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</si>
  <si>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</si>
  <si>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</si>
  <si>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</si>
  <si>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</si>
  <si>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</si>
  <si>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</si>
  <si>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</si>
  <si>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</si>
  <si>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</si>
  <si>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</si>
  <si>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</si>
  <si>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</si>
  <si>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</si>
  <si>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</si>
  <si>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</si>
  <si>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</si>
  <si>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</si>
  <si>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</si>
  <si>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</si>
  <si>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</si>
  <si>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</si>
  <si>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</si>
  <si>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</si>
  <si>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</si>
  <si>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</si>
  <si>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</si>
  <si>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</si>
  <si>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</si>
  <si>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</si>
  <si>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</si>
  <si>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</si>
  <si>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</si>
  <si>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</si>
  <si>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</si>
  <si>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</si>
  <si>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</si>
  <si>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</si>
  <si>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</si>
  <si>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</si>
  <si>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</si>
  <si>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</si>
  <si>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</si>
  <si>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</si>
  <si>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</si>
  <si>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</si>
  <si>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</si>
  <si>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</si>
  <si>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</si>
  <si>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</si>
  <si>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</si>
  <si>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</si>
  <si>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</si>
  <si>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</si>
  <si>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</si>
  <si>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</si>
  <si>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</si>
  <si>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</si>
  <si>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</si>
  <si>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</si>
  <si>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</si>
  <si>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</si>
  <si>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</si>
  <si>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</si>
  <si>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</si>
  <si>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</si>
  <si>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</si>
  <si>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</si>
  <si>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</si>
  <si>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</si>
  <si>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</si>
  <si>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</si>
  <si>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</si>
  <si>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</si>
  <si>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</si>
  <si>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</si>
  <si>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</si>
  <si>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</si>
  <si>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</si>
  <si>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</si>
  <si>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</si>
  <si>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</si>
  <si>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</si>
  <si>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</si>
  <si>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</si>
  <si>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</si>
  <si>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</si>
  <si>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</si>
  <si>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</si>
  <si>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</si>
  <si>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</si>
  <si>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</si>
  <si>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</si>
  <si>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</si>
  <si>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</si>
  <si>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</si>
  <si>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</si>
  <si>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</si>
  <si>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</si>
  <si>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</si>
  <si>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</si>
  <si>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</si>
  <si>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</si>
  <si>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</si>
  <si>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</si>
  <si>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</si>
  <si>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</si>
  <si>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</si>
  <si>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</si>
  <si>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</si>
  <si>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</si>
  <si>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</si>
  <si>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</si>
  <si>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</si>
  <si>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</si>
  <si>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</si>
  <si>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</si>
  <si>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</si>
  <si>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</si>
  <si>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</si>
  <si>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</si>
  <si>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</si>
  <si>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</si>
  <si>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</si>
  <si>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</si>
  <si>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</si>
  <si>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</si>
  <si>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</si>
  <si>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</si>
  <si>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</si>
  <si>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</si>
  <si>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</si>
  <si>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</si>
  <si>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</si>
  <si>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</si>
  <si>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</si>
  <si>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</si>
  <si>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</si>
  <si>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</si>
  <si>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</si>
  <si>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</si>
  <si>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</si>
  <si>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</si>
  <si>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</si>
  <si>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</si>
  <si>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</si>
  <si>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</si>
  <si>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</si>
  <si>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</si>
  <si>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</si>
  <si>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</si>
  <si>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</si>
  <si>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</si>
  <si>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</si>
  <si>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</si>
  <si>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</si>
  <si>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</si>
  <si>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</si>
  <si>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</si>
  <si>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</si>
  <si>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</si>
  <si>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</si>
  <si>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</si>
  <si>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</si>
  <si>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</si>
  <si>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</si>
  <si>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</si>
  <si>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</si>
  <si>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</si>
  <si>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</si>
  <si>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</si>
  <si>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</si>
  <si>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</si>
  <si>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</si>
  <si>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</si>
  <si>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</si>
  <si>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</si>
  <si>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</si>
  <si>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</si>
  <si>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</si>
  <si>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</si>
  <si>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</si>
  <si>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</si>
  <si>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</si>
  <si>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</si>
  <si>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</si>
  <si>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</si>
  <si>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</si>
  <si>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</si>
  <si>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</si>
  <si>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</si>
  <si>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</si>
  <si>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</si>
  <si>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</si>
  <si>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</si>
  <si>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</si>
  <si>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</si>
  <si>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</si>
  <si>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</si>
  <si>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</si>
  <si>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</si>
  <si>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</si>
  <si>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</si>
  <si>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</si>
  <si>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</si>
  <si>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</si>
  <si>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</si>
  <si>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</si>
  <si>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</si>
  <si>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</si>
  <si>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</si>
  <si>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</si>
  <si>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</si>
  <si>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</si>
  <si>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</si>
  <si>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</si>
  <si>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</si>
  <si>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</si>
  <si>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</si>
  <si>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</si>
  <si>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</si>
  <si>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</si>
  <si>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</si>
  <si>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</si>
  <si>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</si>
  <si>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</si>
  <si>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</si>
  <si>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</si>
  <si>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</si>
  <si>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</si>
  <si>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</si>
  <si>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</si>
  <si>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</si>
  <si>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</si>
  <si>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</si>
  <si>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</si>
  <si>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</si>
  <si>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</si>
  <si>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</si>
  <si>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</si>
  <si>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</si>
  <si>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</si>
  <si>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</si>
  <si>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</si>
  <si>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</si>
  <si>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</si>
  <si>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</si>
  <si>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</si>
  <si>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</si>
  <si>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</si>
  <si>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</si>
  <si>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</si>
  <si>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</si>
  <si>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</si>
  <si>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</si>
  <si>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</si>
  <si>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</si>
  <si>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</si>
  <si>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</si>
  <si>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</si>
  <si>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</si>
  <si>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</si>
  <si>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</si>
  <si>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</si>
  <si>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</si>
  <si>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</si>
  <si>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</si>
  <si>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</si>
  <si>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</si>
  <si>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</si>
  <si>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</si>
  <si>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</si>
  <si>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</si>
  <si>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</si>
  <si>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</si>
  <si>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</si>
  <si>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</si>
  <si>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</si>
  <si>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</si>
  <si>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</si>
  <si>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</si>
  <si>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</si>
  <si>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</si>
  <si>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</si>
  <si>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</si>
  <si>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</si>
  <si>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</si>
  <si>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</si>
  <si>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</si>
  <si>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</si>
  <si>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</si>
  <si>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</si>
  <si>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</si>
  <si>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</si>
  <si>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</si>
  <si>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</si>
  <si>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</si>
  <si>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</si>
  <si>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</si>
  <si>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</si>
  <si>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</si>
  <si>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</si>
  <si>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</si>
  <si>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</si>
  <si>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</si>
  <si>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</si>
  <si>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</si>
  <si>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</si>
  <si>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</si>
  <si>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</si>
  <si>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</si>
  <si>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</si>
  <si>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</si>
  <si>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</si>
  <si>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</si>
  <si>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</si>
  <si>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</si>
  <si>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</si>
  <si>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</si>
  <si>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</si>
  <si>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</si>
  <si>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</si>
  <si>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</si>
  <si>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</si>
  <si>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</si>
  <si>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</si>
  <si>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</si>
  <si>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</si>
  <si>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</si>
  <si>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</si>
  <si>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</si>
  <si>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</si>
  <si>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</si>
  <si>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</si>
  <si>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</si>
  <si>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</si>
  <si>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</si>
  <si>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</si>
  <si>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</si>
  <si>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</si>
  <si>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</si>
  <si>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</si>
  <si>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</si>
  <si>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</si>
  <si>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</si>
  <si>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</si>
  <si>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</si>
  <si>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</si>
  <si>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</si>
  <si>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</si>
  <si>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</si>
  <si>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</si>
  <si>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</si>
  <si>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</si>
  <si>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</si>
  <si>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</si>
  <si>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</si>
  <si>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</si>
  <si>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</si>
  <si>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</si>
  <si>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</si>
  <si>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</si>
  <si>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</si>
  <si>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</si>
  <si>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</si>
  <si>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</si>
  <si>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</si>
  <si>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</si>
  <si>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</si>
  <si>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</si>
  <si>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</si>
  <si>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</si>
  <si>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</si>
  <si>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</si>
  <si>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</si>
  <si>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</si>
  <si>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</si>
  <si>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</si>
  <si>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</si>
  <si>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</si>
  <si>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</si>
  <si>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</si>
  <si>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</si>
  <si>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</si>
  <si>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</si>
  <si>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</si>
  <si>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</si>
  <si>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</si>
  <si>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</si>
  <si>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</si>
  <si>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</si>
  <si>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</si>
  <si>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</si>
  <si>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</si>
  <si>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</si>
  <si>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</si>
  <si>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</si>
  <si>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</si>
  <si>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</si>
  <si>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</si>
  <si>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</si>
  <si>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</si>
  <si>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</si>
  <si>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</si>
  <si>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</si>
  <si>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</si>
  <si>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</si>
  <si>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</si>
  <si>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</si>
  <si>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</si>
  <si>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</si>
  <si>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</si>
  <si>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</si>
  <si>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</si>
  <si>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</si>
  <si>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</si>
  <si>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</si>
  <si>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</si>
  <si>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</si>
  <si>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</si>
  <si>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</si>
  <si>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</si>
  <si>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</si>
  <si>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</si>
  <si>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</si>
  <si>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</si>
  <si>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</si>
  <si>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</si>
  <si>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</si>
  <si>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</si>
  <si>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</si>
  <si>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</si>
  <si>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</si>
  <si>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</si>
  <si>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</si>
  <si>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</si>
  <si>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</si>
  <si>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</si>
  <si>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</si>
  <si>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</si>
  <si>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</si>
  <si>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</si>
  <si>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</si>
  <si>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</si>
  <si>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</si>
  <si>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</si>
  <si>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</si>
  <si>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</si>
  <si>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</si>
  <si>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</si>
  <si>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</si>
  <si>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</si>
  <si>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</si>
  <si>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</si>
  <si>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</si>
  <si>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</si>
  <si>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</si>
  <si>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</si>
  <si>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</si>
  <si>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</si>
  <si>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</si>
  <si>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</si>
  <si>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</si>
  <si>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</si>
  <si>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</si>
  <si>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</si>
  <si>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</si>
  <si>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</si>
  <si>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</si>
  <si>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</si>
  <si>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</si>
  <si>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</si>
  <si>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</si>
  <si>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</si>
  <si>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</si>
  <si>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</si>
  <si>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</si>
  <si>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</si>
  <si>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</si>
  <si>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</si>
  <si>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</si>
  <si>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</si>
  <si>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</si>
  <si>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</si>
  <si>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</si>
  <si>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</si>
  <si>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</si>
  <si>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</si>
  <si>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</si>
  <si>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</si>
  <si>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</si>
  <si>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</si>
  <si>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</si>
  <si>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</si>
  <si>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</si>
  <si>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</si>
  <si>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</si>
  <si>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</si>
  <si>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</si>
  <si>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</si>
  <si>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</si>
  <si>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</si>
  <si>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</si>
  <si>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</si>
  <si>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</si>
  <si>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</si>
  <si>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</si>
  <si>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</si>
  <si>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</si>
  <si>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</si>
  <si>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</si>
  <si>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</si>
  <si>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</si>
  <si>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</si>
  <si>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</si>
  <si>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</si>
  <si>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</si>
  <si>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</si>
  <si>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</si>
  <si>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</si>
  <si>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</si>
  <si>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</si>
  <si>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</si>
  <si>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</si>
  <si>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</si>
  <si>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</si>
  <si>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</si>
  <si>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</si>
  <si>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</si>
  <si>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</si>
  <si>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</si>
  <si>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</si>
  <si>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</si>
  <si>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</si>
  <si>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</si>
  <si>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</si>
  <si>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</si>
  <si>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</si>
  <si>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</si>
  <si>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</si>
  <si>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</si>
  <si>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</si>
  <si>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</si>
  <si>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</si>
  <si>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</si>
  <si>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</si>
  <si>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</si>
  <si>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</si>
  <si>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</si>
  <si>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</si>
  <si>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</si>
  <si>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</si>
  <si>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</si>
  <si>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</si>
  <si>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</si>
  <si>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</si>
  <si>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</si>
  <si>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</si>
  <si>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</si>
  <si>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</si>
  <si>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</si>
  <si>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</si>
  <si>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</si>
  <si>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</si>
  <si>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</si>
  <si>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</si>
  <si>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</si>
  <si>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</si>
  <si>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</si>
  <si>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</si>
  <si>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</si>
  <si>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</si>
  <si>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</si>
  <si>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</si>
  <si>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</si>
  <si>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</si>
  <si>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</si>
  <si>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</si>
  <si>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</si>
  <si>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</si>
  <si>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</si>
  <si>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</si>
  <si>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</si>
  <si>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</si>
  <si>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</si>
  <si>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</si>
  <si>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</si>
  <si>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</si>
  <si>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</si>
  <si>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</si>
  <si>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</si>
  <si>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</si>
  <si>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</si>
  <si>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</si>
  <si>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</si>
  <si>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</si>
  <si>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</si>
  <si>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</si>
  <si>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</si>
  <si>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</si>
  <si>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</si>
  <si>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</si>
  <si>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</si>
  <si>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</si>
  <si>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</si>
  <si>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</si>
  <si>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</si>
  <si>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</si>
  <si>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</si>
  <si>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</si>
  <si>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</si>
  <si>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</si>
  <si>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</si>
  <si>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</si>
  <si>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</si>
  <si>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</si>
  <si>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</si>
  <si>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</si>
  <si>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</si>
  <si>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</si>
  <si>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</si>
  <si>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</si>
  <si>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</si>
  <si>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</si>
  <si>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</si>
  <si>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</si>
  <si>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</si>
  <si>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</si>
  <si>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</si>
  <si>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</si>
  <si>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</si>
  <si>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</si>
  <si>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</si>
  <si>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</si>
  <si>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</si>
  <si>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</si>
  <si>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</si>
  <si>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</si>
  <si>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</si>
  <si>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</si>
  <si>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</si>
  <si>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</si>
  <si>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</si>
  <si>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</si>
  <si>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</si>
  <si>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</si>
  <si>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</si>
  <si>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</si>
  <si>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</si>
  <si>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</si>
  <si>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</si>
  <si>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</si>
  <si>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</si>
  <si>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</si>
  <si>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</si>
  <si>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</si>
  <si>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</si>
  <si>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</si>
  <si>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</si>
  <si>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</si>
  <si>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</si>
  <si>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</si>
  <si>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</si>
  <si>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</si>
  <si>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</si>
  <si>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</si>
  <si>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</si>
  <si>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</si>
  <si>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</si>
  <si>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</si>
  <si>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</si>
  <si>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</si>
  <si>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</si>
  <si>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</si>
  <si>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</si>
  <si>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</si>
  <si>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</si>
  <si>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</si>
  <si>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</si>
  <si>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</si>
  <si>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</si>
  <si>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</si>
  <si>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</si>
  <si>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</si>
  <si>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</si>
  <si>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</si>
  <si>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</si>
  <si>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</si>
  <si>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</si>
  <si>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</si>
  <si>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</si>
  <si>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</si>
  <si>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</si>
  <si>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</si>
  <si>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</si>
  <si>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</si>
  <si>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</si>
  <si>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</si>
  <si>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</si>
  <si>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</si>
  <si>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</si>
  <si>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</si>
  <si>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</si>
  <si>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</si>
  <si>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</si>
  <si>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</si>
  <si>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</si>
  <si>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</si>
  <si>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</si>
  <si>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</si>
  <si>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</si>
  <si>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</si>
  <si>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</si>
  <si>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</si>
  <si>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</si>
  <si>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</si>
  <si>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</si>
  <si>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</si>
  <si>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</si>
  <si>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</si>
  <si>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</si>
  <si>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</si>
  <si>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</si>
  <si>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</si>
  <si>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</si>
  <si>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</si>
  <si>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</si>
  <si>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</si>
  <si>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</si>
  <si>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</si>
  <si>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</si>
  <si>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</si>
  <si>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</si>
  <si>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</si>
  <si>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</si>
  <si>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</si>
  <si>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</si>
  <si>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</si>
  <si>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</si>
  <si>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</si>
  <si>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</si>
  <si>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</si>
  <si>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</si>
  <si>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</si>
  <si>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</si>
  <si>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</si>
  <si>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</si>
  <si>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</si>
  <si>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</si>
  <si>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</si>
  <si>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</si>
  <si>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</si>
  <si>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</si>
  <si>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</si>
  <si>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</si>
  <si>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</si>
  <si>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</si>
  <si>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</si>
  <si>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</si>
  <si>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</si>
  <si>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</si>
  <si>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</si>
  <si>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</si>
  <si>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</si>
  <si>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</si>
  <si>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</si>
  <si>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</si>
  <si>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</si>
  <si>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</si>
  <si>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</si>
  <si>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</si>
  <si>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</si>
  <si>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</si>
  <si>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</si>
  <si>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</si>
  <si>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</si>
  <si>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</si>
  <si>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</si>
  <si>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</si>
  <si>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</si>
  <si>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</si>
  <si>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</si>
  <si>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</si>
  <si>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</si>
  <si>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</si>
  <si>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</si>
  <si>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</si>
  <si>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</si>
  <si>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</si>
  <si>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</si>
  <si>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</si>
  <si>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</si>
  <si>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</si>
  <si>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</si>
  <si>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</si>
  <si>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</si>
  <si>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</si>
  <si>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</si>
  <si>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</si>
  <si>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</si>
  <si>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</si>
  <si>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</si>
  <si>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</si>
  <si>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</si>
  <si>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</si>
  <si>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</si>
  <si>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</si>
  <si>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</si>
  <si>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</si>
  <si>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</si>
  <si>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</si>
  <si>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</si>
  <si>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</si>
  <si>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</si>
  <si>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</si>
  <si>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</si>
  <si>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</si>
  <si>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</si>
  <si>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</si>
  <si>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</si>
  <si>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</si>
  <si>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</si>
  <si>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</si>
  <si>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</si>
  <si>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</si>
  <si>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</si>
  <si>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</si>
  <si>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</si>
  <si>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</si>
  <si>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</si>
  <si>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</si>
  <si>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</si>
  <si>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</si>
  <si>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</si>
  <si>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</si>
  <si>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</si>
  <si>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</si>
  <si>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</si>
  <si>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</si>
  <si>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</si>
  <si>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</si>
  <si>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</si>
  <si>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</si>
  <si>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</si>
  <si>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</si>
  <si>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</si>
  <si>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</si>
  <si>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</si>
  <si>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</si>
  <si>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</si>
  <si>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</si>
  <si>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</si>
  <si>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</si>
  <si>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</si>
  <si>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</si>
  <si>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</si>
  <si>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</si>
  <si>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</si>
  <si>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</si>
  <si>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</si>
  <si>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</si>
  <si>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</si>
  <si>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</si>
  <si>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</si>
  <si>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</si>
  <si>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</si>
  <si>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</si>
  <si>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</si>
  <si>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</si>
  <si>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</si>
  <si>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</si>
  <si>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</si>
  <si>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</si>
  <si>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</si>
  <si>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</si>
  <si>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</si>
  <si>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</si>
  <si>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</si>
  <si>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</si>
  <si>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</si>
  <si>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</si>
  <si>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</si>
  <si>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</si>
  <si>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</si>
  <si>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</si>
  <si>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</si>
  <si>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</si>
  <si>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</si>
  <si>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</si>
  <si>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</si>
  <si>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</si>
  <si>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</si>
  <si>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</si>
  <si>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</si>
  <si>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</si>
  <si>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</si>
  <si>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</si>
  <si>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</si>
  <si>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</si>
  <si>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</si>
  <si>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</si>
  <si>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</si>
  <si>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</si>
  <si>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</si>
  <si>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</si>
  <si>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</si>
  <si>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</si>
  <si>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</si>
  <si>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</si>
  <si>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</si>
  <si>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</si>
  <si>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</si>
  <si>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</si>
  <si>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</si>
  <si>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</si>
  <si>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</si>
  <si>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</si>
  <si>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</si>
  <si>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</si>
  <si>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</si>
  <si>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</si>
  <si>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</si>
  <si>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</si>
  <si>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</si>
  <si>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</si>
  <si>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</si>
  <si>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</si>
  <si>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</si>
  <si>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</si>
  <si>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</si>
  <si>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</si>
  <si>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</si>
  <si>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</si>
  <si>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</si>
  <si>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</si>
  <si>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</si>
  <si>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</si>
  <si>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</si>
  <si>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</si>
  <si>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</si>
  <si>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</si>
  <si>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</si>
  <si>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</si>
  <si>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</si>
  <si>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</si>
  <si>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</si>
  <si>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</si>
  <si>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</si>
  <si>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</si>
  <si>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</si>
  <si>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</si>
  <si>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</si>
  <si>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</si>
  <si>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</si>
  <si>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</si>
  <si>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</si>
  <si>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</si>
  <si>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</si>
  <si>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</si>
  <si>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</si>
  <si>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</si>
  <si>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</si>
  <si>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</si>
  <si>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</si>
  <si>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</si>
  <si>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</si>
  <si>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</si>
  <si>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</si>
  <si>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</si>
  <si>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</si>
  <si>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</si>
  <si>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</si>
  <si>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</si>
  <si>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</si>
  <si>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</si>
  <si>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</si>
  <si>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</si>
  <si>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</si>
  <si>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</si>
  <si>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</si>
  <si>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</si>
  <si>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</si>
  <si>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</si>
  <si>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</si>
  <si>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</si>
  <si>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</si>
  <si>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</si>
  <si>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</si>
  <si>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</si>
  <si>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</si>
  <si>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</si>
  <si>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</si>
  <si>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</si>
  <si>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</si>
  <si>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</si>
  <si>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</si>
  <si>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</si>
  <si>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</si>
  <si>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</si>
  <si>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</si>
  <si>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</si>
  <si>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</si>
  <si>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</si>
  <si>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</si>
  <si>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</si>
  <si>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</si>
  <si>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</si>
  <si>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</si>
  <si>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</si>
  <si>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</si>
  <si>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</si>
  <si>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</si>
  <si>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</si>
  <si>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</si>
  <si>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</si>
  <si>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</si>
  <si>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</si>
  <si>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</si>
  <si>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</si>
  <si>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</si>
  <si>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</si>
  <si>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</si>
  <si>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</si>
  <si>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</si>
  <si>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</si>
  <si>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</si>
  <si>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</si>
  <si>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</si>
  <si>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</si>
  <si>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</si>
  <si>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</si>
  <si>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</si>
  <si>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</si>
  <si>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</si>
  <si>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</si>
  <si>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</si>
  <si>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</si>
  <si>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</si>
  <si>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</si>
  <si>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</si>
  <si>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</si>
  <si>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</si>
  <si>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</si>
  <si>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</si>
  <si>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</si>
  <si>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</si>
  <si>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</si>
  <si>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</si>
  <si>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</si>
  <si>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</si>
  <si>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</si>
  <si>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</si>
  <si>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</si>
  <si>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</si>
  <si>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</si>
  <si>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</si>
  <si>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</si>
  <si>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</si>
  <si>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</si>
  <si>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</si>
  <si>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</si>
  <si>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</si>
  <si>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</si>
  <si>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</si>
  <si>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</si>
  <si>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</si>
  <si>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</si>
  <si>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</si>
  <si>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</si>
  <si>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</si>
  <si>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</si>
  <si>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</si>
  <si>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</si>
  <si>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</si>
  <si>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</si>
  <si>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</si>
  <si>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</si>
  <si>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</si>
  <si>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</si>
  <si>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</si>
  <si>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</si>
  <si>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</si>
  <si>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</si>
  <si>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</si>
  <si>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</si>
  <si>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</si>
  <si>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</si>
  <si>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</si>
  <si>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</si>
  <si>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</si>
  <si>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</si>
  <si>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</si>
  <si>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</si>
  <si>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</si>
  <si>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</si>
  <si>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</si>
  <si>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</si>
  <si>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</si>
  <si>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</si>
  <si>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</si>
  <si>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</si>
  <si>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</si>
  <si>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</si>
  <si>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</si>
  <si>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</si>
  <si>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</si>
  <si>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</si>
  <si>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</si>
  <si>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</si>
  <si>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</si>
  <si>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</si>
  <si>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</si>
  <si>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</si>
  <si>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</si>
  <si>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</si>
  <si>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</si>
  <si>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</si>
  <si>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</si>
  <si>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</si>
  <si>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</si>
  <si>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</si>
  <si>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</si>
  <si>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</si>
  <si>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</si>
  <si>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</si>
  <si>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</si>
  <si>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</si>
  <si>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</si>
  <si>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</si>
  <si>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</si>
  <si>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</si>
  <si>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</si>
  <si>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</si>
  <si>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</si>
  <si>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</si>
  <si>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</si>
  <si>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</si>
  <si>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</si>
  <si>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</si>
  <si>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</si>
  <si>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</si>
  <si>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</si>
  <si>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</si>
  <si>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</si>
  <si>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</si>
  <si>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</si>
  <si>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</si>
  <si>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</si>
  <si>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</si>
  <si>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</si>
  <si>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</si>
  <si>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</si>
  <si>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</si>
  <si>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</si>
  <si>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</si>
  <si>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</si>
  <si>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</si>
  <si>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</si>
  <si>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</si>
  <si>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</si>
  <si>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</si>
  <si>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</si>
  <si>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</si>
  <si>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</si>
  <si>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</si>
  <si>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</si>
  <si>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</si>
  <si>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</si>
  <si>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</si>
  <si>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</si>
  <si>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</si>
  <si>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</si>
  <si>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</si>
  <si>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</si>
  <si>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</si>
  <si>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</si>
  <si>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</si>
  <si>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</si>
  <si>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</si>
  <si>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</si>
  <si>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</si>
  <si>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</si>
  <si>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</si>
  <si>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</si>
  <si>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</si>
  <si>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</si>
  <si>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</si>
  <si>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</si>
  <si>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</si>
  <si>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</si>
  <si>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</si>
  <si>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</si>
  <si>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</si>
  <si>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</si>
  <si>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</si>
  <si>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</si>
  <si>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</si>
  <si>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</si>
  <si>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</si>
  <si>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</si>
  <si>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</si>
  <si>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</si>
  <si>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</si>
  <si>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</si>
  <si>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</si>
  <si>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</si>
  <si>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</si>
  <si>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</si>
  <si>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</si>
  <si>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</si>
  <si>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</si>
  <si>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</si>
  <si>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</si>
  <si>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</si>
  <si>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</si>
  <si>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</si>
  <si>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</si>
  <si>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</si>
  <si>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</si>
  <si>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</si>
  <si>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</si>
  <si>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</si>
  <si>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</si>
  <si>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</si>
  <si>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</si>
  <si>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</si>
  <si>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</si>
  <si>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</si>
  <si>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</si>
  <si>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</si>
  <si>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</si>
  <si>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</si>
  <si>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</si>
  <si>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</si>
  <si>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</si>
  <si>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</si>
  <si>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</si>
  <si>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</si>
  <si>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</si>
  <si>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</si>
  <si>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</si>
  <si>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</si>
  <si>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</si>
  <si>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</si>
  <si>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</si>
  <si>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</si>
  <si>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</si>
  <si>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</si>
  <si>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</si>
  <si>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</si>
  <si>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</si>
  <si>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</si>
  <si>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</si>
  <si>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</si>
  <si>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</si>
  <si>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</si>
  <si>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</si>
  <si>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</si>
  <si>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</si>
  <si>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</si>
  <si>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</si>
  <si>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</si>
  <si>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</si>
  <si>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</si>
  <si>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</si>
  <si>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</si>
  <si>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</si>
  <si>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</si>
  <si>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</si>
  <si>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</si>
  <si>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</si>
  <si>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</si>
  <si>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</si>
  <si>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</si>
  <si>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</si>
  <si>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</si>
  <si>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</si>
  <si>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</si>
  <si>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</si>
  <si>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</si>
  <si>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</si>
  <si>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</si>
  <si>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</si>
  <si>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</si>
  <si>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</si>
  <si>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</si>
  <si>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</si>
  <si>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</si>
  <si>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</si>
  <si>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</si>
  <si>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</si>
  <si>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</si>
  <si>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</si>
  <si>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</si>
  <si>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</si>
  <si>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</si>
  <si>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</si>
  <si>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</si>
  <si>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</si>
  <si>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</si>
  <si>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</si>
  <si>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</si>
  <si>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</si>
  <si>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</si>
  <si>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</si>
  <si>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</si>
  <si>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</si>
  <si>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</si>
  <si>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</si>
  <si>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</si>
  <si>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</si>
  <si>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</si>
  <si>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</si>
  <si>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</si>
  <si>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</si>
  <si>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</si>
  <si>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</si>
  <si>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</si>
  <si>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</si>
  <si>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</si>
  <si>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</si>
  <si>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</si>
  <si>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</si>
  <si>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</si>
  <si>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</si>
  <si>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</si>
  <si>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</si>
  <si>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</si>
  <si>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</si>
  <si>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</si>
  <si>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</si>
  <si>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</si>
  <si>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</si>
  <si>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</si>
  <si>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</si>
  <si>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</si>
  <si>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</si>
  <si>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</si>
  <si>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</si>
  <si>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</si>
  <si>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</si>
  <si>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</si>
  <si>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</si>
  <si>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</si>
  <si>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</si>
  <si>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</si>
  <si>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</si>
  <si>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</si>
  <si>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</si>
  <si>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</si>
  <si>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</si>
  <si>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</si>
  <si>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</si>
  <si>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</si>
  <si>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</si>
  <si>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</si>
  <si>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</si>
  <si>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</si>
  <si>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</si>
  <si>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</si>
  <si>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</si>
  <si>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</si>
  <si>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</si>
  <si>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</si>
  <si>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</si>
  <si>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</si>
  <si>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</si>
  <si>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</si>
  <si>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</si>
  <si>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</si>
  <si>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</si>
  <si>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</si>
  <si>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</si>
  <si>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</si>
  <si>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</si>
  <si>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</si>
  <si>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</si>
  <si>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</si>
  <si>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</si>
  <si>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</si>
  <si>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</si>
  <si>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</si>
  <si>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</si>
  <si>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</si>
  <si>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</si>
  <si>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</si>
  <si>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</si>
  <si>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</si>
  <si>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</si>
  <si>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</si>
  <si>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</si>
  <si>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</si>
  <si>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</si>
  <si>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</si>
  <si>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</si>
  <si>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</si>
  <si>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</si>
  <si>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</si>
  <si>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</si>
  <si>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</si>
  <si>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</si>
  <si>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</si>
  <si>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</si>
  <si>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</si>
  <si>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</si>
  <si>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</si>
  <si>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</si>
  <si>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</si>
  <si>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</si>
  <si>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</si>
  <si>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</si>
  <si>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</si>
  <si>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</si>
  <si>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</si>
  <si>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</si>
  <si>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</si>
  <si>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</si>
  <si>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</si>
  <si>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</si>
  <si>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</si>
  <si>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</si>
  <si>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</si>
  <si>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</si>
  <si>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</si>
  <si>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</si>
  <si>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</si>
  <si>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</si>
  <si>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</si>
  <si>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</si>
  <si>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</si>
  <si>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</si>
  <si>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</si>
  <si>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</si>
  <si>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</si>
  <si>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</si>
  <si>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</si>
  <si>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</si>
  <si>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</si>
  <si>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</si>
  <si>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</si>
  <si>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</si>
  <si>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</si>
  <si>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</si>
  <si>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</si>
  <si>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</si>
  <si>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</si>
  <si>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</si>
  <si>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</si>
  <si>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</si>
  <si>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</si>
  <si>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</si>
  <si>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</si>
  <si>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</si>
  <si>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</si>
  <si>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</si>
  <si>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</si>
  <si>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</si>
  <si>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</si>
  <si>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</si>
  <si>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</si>
  <si>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</si>
  <si>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</si>
  <si>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</si>
  <si>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</si>
  <si>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</si>
  <si>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</si>
  <si>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</si>
  <si>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</si>
  <si>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</si>
  <si>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</si>
  <si>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</si>
  <si>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</si>
  <si>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</si>
  <si>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</si>
  <si>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</si>
  <si>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</si>
  <si>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</si>
  <si>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</si>
  <si>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</si>
  <si>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</si>
  <si>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</si>
  <si>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</si>
  <si>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</si>
  <si>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</si>
  <si>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</si>
  <si>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</si>
  <si>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</si>
  <si>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</si>
  <si>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</si>
  <si>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</si>
  <si>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</si>
  <si>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</si>
  <si>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</si>
  <si>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</si>
  <si>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</si>
  <si>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</si>
  <si>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</si>
  <si>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</si>
  <si>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</si>
  <si>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</si>
  <si>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</si>
  <si>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</si>
  <si>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</si>
  <si>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</si>
  <si>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</si>
  <si>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</si>
  <si>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</si>
  <si>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</si>
  <si>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</si>
  <si>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</si>
  <si>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</si>
  <si>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</si>
  <si>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</si>
  <si>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</si>
  <si>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</si>
  <si>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</si>
  <si>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</si>
  <si>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</si>
  <si>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</si>
  <si>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</si>
  <si>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</si>
  <si>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</si>
  <si>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</si>
  <si>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</si>
  <si>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</si>
  <si>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</si>
  <si>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</si>
  <si>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</si>
  <si>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</si>
  <si>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</si>
  <si>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</si>
  <si>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</si>
  <si>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</si>
  <si>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</si>
  <si>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</si>
  <si>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</si>
  <si>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</si>
  <si>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</si>
  <si>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</si>
  <si>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</si>
  <si>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</si>
  <si>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</si>
  <si>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</si>
  <si>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</si>
  <si>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</si>
  <si>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</si>
  <si>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</si>
  <si>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</si>
  <si>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</si>
  <si>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</si>
  <si>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</si>
  <si>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</si>
  <si>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</si>
  <si>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</si>
  <si>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</si>
  <si>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</si>
  <si>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</si>
  <si>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</si>
  <si>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</si>
  <si>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</si>
  <si>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</si>
  <si>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</si>
  <si>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</si>
  <si>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</si>
  <si>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</si>
  <si>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</si>
  <si>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</si>
  <si>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</si>
  <si>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</si>
  <si>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</si>
  <si>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</si>
  <si>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</si>
  <si>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</si>
  <si>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</si>
  <si>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</si>
  <si>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</si>
  <si>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</si>
  <si>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</si>
  <si>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</si>
  <si>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</si>
  <si>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</si>
  <si>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</si>
  <si>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</si>
  <si>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</si>
  <si>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</si>
  <si>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</si>
  <si>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</si>
  <si>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</si>
  <si>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</si>
  <si>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</si>
  <si>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</si>
  <si>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</si>
  <si>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</si>
  <si>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</si>
  <si>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</si>
  <si>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</si>
  <si>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</si>
  <si>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</si>
  <si>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</si>
  <si>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</si>
  <si>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</si>
  <si>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</si>
  <si>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</si>
  <si>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</si>
  <si>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</si>
  <si>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</si>
  <si>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</si>
  <si>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</si>
  <si>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</si>
  <si>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</si>
  <si>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</si>
  <si>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</si>
  <si>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</si>
  <si>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</si>
  <si>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</si>
  <si>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</si>
  <si>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</si>
  <si>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</si>
  <si>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</si>
  <si>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</si>
  <si>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</si>
  <si>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</si>
  <si>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</si>
  <si>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</si>
  <si>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</si>
  <si>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</si>
  <si>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</si>
  <si>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</si>
  <si>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</si>
  <si>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</si>
  <si>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</si>
  <si>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</si>
  <si>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</si>
  <si>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</si>
  <si>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</si>
  <si>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</si>
  <si>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</si>
  <si>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</si>
  <si>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</si>
  <si>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</si>
  <si>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</si>
  <si>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</si>
  <si>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</si>
  <si>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</si>
  <si>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</si>
  <si>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</si>
  <si>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</si>
  <si>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</si>
  <si>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</si>
  <si>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</si>
  <si>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</si>
  <si>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</si>
  <si>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</si>
  <si>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</si>
  <si>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</si>
  <si>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</si>
  <si>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</si>
  <si>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</si>
  <si>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</si>
  <si>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</si>
  <si>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</si>
  <si>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</si>
  <si>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</si>
  <si>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</si>
  <si>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</si>
  <si>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</si>
  <si>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</si>
  <si>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</si>
  <si>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</si>
  <si>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</si>
  <si>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</si>
  <si>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</si>
  <si>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</si>
  <si>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</si>
  <si>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</si>
  <si>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</si>
  <si>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</si>
  <si>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</si>
  <si>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</si>
  <si>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</si>
  <si>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</si>
  <si>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</si>
  <si>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</si>
  <si>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</si>
  <si>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</si>
  <si>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</si>
  <si>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</si>
  <si>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</si>
  <si>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</si>
  <si>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</si>
  <si>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</si>
  <si>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</si>
  <si>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</si>
  <si>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</si>
  <si>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</si>
  <si>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</si>
  <si>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</si>
  <si>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</si>
  <si>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</si>
  <si>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</si>
  <si>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</si>
  <si>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</si>
  <si>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</si>
  <si>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</si>
  <si>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</si>
  <si>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</si>
  <si>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</si>
  <si>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</si>
  <si>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</si>
  <si>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</si>
  <si>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</si>
  <si>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</si>
  <si>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</si>
  <si>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</si>
  <si>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</si>
  <si>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</si>
  <si>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</si>
  <si>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</si>
  <si>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</si>
  <si>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</si>
  <si>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</si>
  <si>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</si>
  <si>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</si>
  <si>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</si>
  <si>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</si>
  <si>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</si>
  <si>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</si>
  <si>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</si>
  <si>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</si>
  <si>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</si>
  <si>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</si>
  <si>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</si>
  <si>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</si>
  <si>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</si>
  <si>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</si>
  <si>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</si>
  <si>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</si>
  <si>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</si>
  <si>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</si>
  <si>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</si>
  <si>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</si>
  <si>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</si>
  <si>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</si>
  <si>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</si>
  <si>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</si>
  <si>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</si>
  <si>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</si>
  <si>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</si>
  <si>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</si>
  <si>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</si>
  <si>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</si>
  <si>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</si>
  <si>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</si>
  <si>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</si>
  <si>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</si>
  <si>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</si>
  <si>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</si>
  <si>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</si>
  <si>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</si>
  <si>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</si>
  <si>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</si>
  <si>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</si>
  <si>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</si>
  <si>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</si>
  <si>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</si>
  <si>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</si>
  <si>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</si>
  <si>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</si>
  <si>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</si>
  <si>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</si>
  <si>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</si>
  <si>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</si>
  <si>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</si>
  <si>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</si>
  <si>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</si>
  <si>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</si>
  <si>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</si>
  <si>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</si>
  <si>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</si>
  <si>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</si>
  <si>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</si>
  <si>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</si>
  <si>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</si>
  <si>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</si>
  <si>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</si>
  <si>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</si>
  <si>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</si>
  <si>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</si>
  <si>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</si>
  <si>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</si>
  <si>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</si>
  <si>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</si>
  <si>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</si>
  <si>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</si>
  <si>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</si>
  <si>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</si>
  <si>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</si>
  <si>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</si>
  <si>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</si>
  <si>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</si>
  <si>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</si>
  <si>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</si>
  <si>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</si>
  <si>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</si>
  <si>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</si>
  <si>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</si>
  <si>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</si>
  <si>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</si>
  <si>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</si>
  <si>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</si>
  <si>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</si>
  <si>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</si>
  <si>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</si>
  <si>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</si>
  <si>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</si>
  <si>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</si>
  <si>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</si>
  <si>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</si>
  <si>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</si>
  <si>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</si>
  <si>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</si>
  <si>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</si>
  <si>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</si>
  <si>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</si>
  <si>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</si>
  <si>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</si>
  <si>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</si>
  <si>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</si>
  <si>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</si>
  <si>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</si>
  <si>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</si>
  <si>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</si>
  <si>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</si>
  <si>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</si>
  <si>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</si>
  <si>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</si>
  <si>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</si>
  <si>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</si>
  <si>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</si>
  <si>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</si>
  <si>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</si>
  <si>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</si>
  <si>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</si>
  <si>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</si>
  <si>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</si>
  <si>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</si>
  <si>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</si>
  <si>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</si>
  <si>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</si>
  <si>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</si>
  <si>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</si>
  <si>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</si>
  <si>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</si>
  <si>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</si>
  <si>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</si>
  <si>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</si>
  <si>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</si>
  <si>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</si>
  <si>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</si>
  <si>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</si>
  <si>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</si>
  <si>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</si>
  <si>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</si>
  <si>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</si>
  <si>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</si>
  <si>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</si>
  <si>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</si>
  <si>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</si>
  <si>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</si>
  <si>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</si>
  <si>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</si>
  <si>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</si>
  <si>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</si>
  <si>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</si>
  <si>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</si>
  <si>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</si>
  <si>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</si>
  <si>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</si>
  <si>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</si>
  <si>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</si>
  <si>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</si>
  <si>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</si>
  <si>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</si>
  <si>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</si>
  <si>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</si>
  <si>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</si>
  <si>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</si>
  <si>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</si>
  <si>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</si>
  <si>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</si>
  <si>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</si>
  <si>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</si>
  <si>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</si>
  <si>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</si>
  <si>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</si>
  <si>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</si>
  <si>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</si>
  <si>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</si>
  <si>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</si>
  <si>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</si>
  <si>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</si>
  <si>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</si>
  <si>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</si>
  <si>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</si>
  <si>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</si>
  <si>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</si>
  <si>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</si>
  <si>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</si>
  <si>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</si>
  <si>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</si>
  <si>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</si>
  <si>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</si>
  <si>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</si>
  <si>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</si>
  <si>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</si>
  <si>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</si>
  <si>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</si>
  <si>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</si>
  <si>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</si>
  <si>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</si>
  <si>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</si>
  <si>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</si>
  <si>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</si>
  <si>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</si>
  <si>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</si>
  <si>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</si>
  <si>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</si>
  <si>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</si>
  <si>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</si>
  <si>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</si>
  <si>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</si>
  <si>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</si>
  <si>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</si>
  <si>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</si>
  <si>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</si>
  <si>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</si>
  <si>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</si>
  <si>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</si>
  <si>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</si>
  <si>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</si>
  <si>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</si>
  <si>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</si>
  <si>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</si>
  <si>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</si>
  <si>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</si>
  <si>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</si>
  <si>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</si>
  <si>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</si>
  <si>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</si>
  <si>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</si>
  <si>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</si>
  <si>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</si>
  <si>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</si>
  <si>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</si>
  <si>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</si>
  <si>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</si>
  <si>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</si>
  <si>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</si>
  <si>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</si>
  <si>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</si>
  <si>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</si>
  <si>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</si>
  <si>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</si>
  <si>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</si>
  <si>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</si>
  <si>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</si>
  <si>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</si>
  <si>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</si>
  <si>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</si>
  <si>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</si>
  <si>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</si>
  <si>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</si>
  <si>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</si>
  <si>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</si>
  <si>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</si>
  <si>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</si>
  <si>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</si>
  <si>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</si>
  <si>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</si>
  <si>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</si>
  <si>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</si>
  <si>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</si>
  <si>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</si>
  <si>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</si>
  <si>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</si>
  <si>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</si>
  <si>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</si>
  <si>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</si>
  <si>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</si>
  <si>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</si>
  <si>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</si>
  <si>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</si>
  <si>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</si>
  <si>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</si>
  <si>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</si>
  <si>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</si>
  <si>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</si>
  <si>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</si>
  <si>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</si>
  <si>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</si>
  <si>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</si>
  <si>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</si>
  <si>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</si>
  <si>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</si>
  <si>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</si>
  <si>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</si>
  <si>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</si>
  <si>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</si>
  <si>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</si>
  <si>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</si>
  <si>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</si>
  <si>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</si>
  <si>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</si>
  <si>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</si>
  <si>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</si>
  <si>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</si>
  <si>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</si>
  <si>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</si>
  <si>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</si>
  <si>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</si>
  <si>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</si>
  <si>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</si>
  <si>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</si>
  <si>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</si>
  <si>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</si>
  <si>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</si>
  <si>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</si>
  <si>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</si>
  <si>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</si>
  <si>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</si>
  <si>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</si>
  <si>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</si>
  <si>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</si>
  <si>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</si>
  <si>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</si>
  <si>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</si>
  <si>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</si>
  <si>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</si>
  <si>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</si>
  <si>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</si>
  <si>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</si>
  <si>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</si>
  <si>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</si>
  <si>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</si>
  <si>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</si>
  <si>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</si>
  <si>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</si>
  <si>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</si>
  <si>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</si>
  <si>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</si>
  <si>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</si>
  <si>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</si>
  <si>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</si>
  <si>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</si>
  <si>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</si>
  <si>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</si>
  <si>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</si>
  <si>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</si>
  <si>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</si>
  <si>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</si>
  <si>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</si>
  <si>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</si>
  <si>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</si>
  <si>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</si>
  <si>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</si>
  <si>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</si>
  <si>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</si>
  <si>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</si>
  <si>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</si>
  <si>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</si>
  <si>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</si>
  <si>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</si>
  <si>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</si>
  <si>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</si>
  <si>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</si>
  <si>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</si>
  <si>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</si>
  <si>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</si>
  <si>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</si>
  <si>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</si>
  <si>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</si>
  <si>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</si>
  <si>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</si>
  <si>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</si>
  <si>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</si>
  <si>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</si>
  <si>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</si>
  <si>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</si>
  <si>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</si>
  <si>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</si>
  <si>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</si>
  <si>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</si>
  <si>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</si>
  <si>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</si>
  <si>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</si>
  <si>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</si>
  <si>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</si>
  <si>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</si>
  <si>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</si>
  <si>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</si>
  <si>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</si>
  <si>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</si>
  <si>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</si>
  <si>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</si>
  <si>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</si>
  <si>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</si>
  <si>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</si>
  <si>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</si>
  <si>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</si>
  <si>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</si>
  <si>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</si>
  <si>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</si>
  <si>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</si>
  <si>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</si>
  <si>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</si>
  <si>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</si>
  <si>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</si>
  <si>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</si>
  <si>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</si>
  <si>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</si>
  <si>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</si>
  <si>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</si>
  <si>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</si>
  <si>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</si>
  <si>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</si>
  <si>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</si>
  <si>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</si>
  <si>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</si>
  <si>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</si>
  <si>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</si>
  <si>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</si>
  <si>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</si>
  <si>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</si>
  <si>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</si>
  <si>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</si>
  <si>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</si>
  <si>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</si>
  <si>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</si>
  <si>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</si>
  <si>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</si>
  <si>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</si>
  <si>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</si>
  <si>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</si>
  <si>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</si>
  <si>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</si>
  <si>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</si>
  <si>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</si>
  <si>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</si>
  <si>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</si>
  <si>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</si>
  <si>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</si>
  <si>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</si>
  <si>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</si>
  <si>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</si>
  <si>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</si>
  <si>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</si>
  <si>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</si>
  <si>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</si>
  <si>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</si>
  <si>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</si>
  <si>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</si>
  <si>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</si>
  <si>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</si>
  <si>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</si>
  <si>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</si>
  <si>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</si>
  <si>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</si>
  <si>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</si>
  <si>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</si>
  <si>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</si>
  <si>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</si>
  <si>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</si>
  <si>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</si>
  <si>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</si>
  <si>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</si>
  <si>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</si>
  <si>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</si>
  <si>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</si>
  <si>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</si>
  <si>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</si>
  <si>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</si>
  <si>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</si>
  <si>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</si>
  <si>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</si>
  <si>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</si>
  <si>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</si>
  <si>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</si>
  <si>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</si>
  <si>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</si>
  <si>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</si>
  <si>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</si>
  <si>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</si>
  <si>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</si>
  <si>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</si>
  <si>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</si>
  <si>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</si>
  <si>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</si>
  <si>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</si>
  <si>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</si>
  <si>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</si>
  <si>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</si>
  <si>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</si>
  <si>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</si>
  <si>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</si>
  <si>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</si>
  <si>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</si>
  <si>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</si>
  <si>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</si>
  <si>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</si>
  <si>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</si>
  <si>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</si>
  <si>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</si>
  <si>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</si>
  <si>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</si>
  <si>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</si>
  <si>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</si>
  <si>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</si>
  <si>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</si>
  <si>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</si>
  <si>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</si>
  <si>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</si>
  <si>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</si>
  <si>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</si>
  <si>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</si>
  <si>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</si>
  <si>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</si>
  <si>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</si>
  <si>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</si>
  <si>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</si>
  <si>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</si>
  <si>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</si>
  <si>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</si>
  <si>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</si>
  <si>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</si>
  <si>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</si>
  <si>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</si>
  <si>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</si>
  <si>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</si>
  <si>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</si>
  <si>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</si>
  <si>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</si>
  <si>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</si>
  <si>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</si>
  <si>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</si>
  <si>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</si>
  <si>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</si>
  <si>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</si>
  <si>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</si>
  <si>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</si>
  <si>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</si>
  <si>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</si>
  <si>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</si>
  <si>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</si>
  <si>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</si>
  <si>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</si>
  <si>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</si>
  <si>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</si>
  <si>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</si>
  <si>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</si>
  <si>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</si>
  <si>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</si>
  <si>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</si>
  <si>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</si>
  <si>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</si>
  <si>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</si>
  <si>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</si>
  <si>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</si>
  <si>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</si>
  <si>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</si>
  <si>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</si>
  <si>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</si>
  <si>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</si>
  <si>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</si>
  <si>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</si>
  <si>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</si>
  <si>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</si>
  <si>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</si>
  <si>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</si>
  <si>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</si>
  <si>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</si>
  <si>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</si>
  <si>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</si>
  <si>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</si>
  <si>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</si>
  <si>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</si>
  <si>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</si>
  <si>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</si>
  <si>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</si>
  <si>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</si>
  <si>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</si>
  <si>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</si>
  <si>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</si>
  <si>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</si>
  <si>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</si>
  <si>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</si>
  <si>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</si>
  <si>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</si>
  <si>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</si>
  <si>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</si>
  <si>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</si>
  <si>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</si>
  <si>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</si>
  <si>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</si>
  <si>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</si>
  <si>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</si>
  <si>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</si>
  <si>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</si>
  <si>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</si>
  <si>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</si>
  <si>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</si>
  <si>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</si>
  <si>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</si>
  <si>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</si>
  <si>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</si>
  <si>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</si>
  <si>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</si>
  <si>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</si>
  <si>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</si>
  <si>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</si>
  <si>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</si>
  <si>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</si>
  <si>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</si>
  <si>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</si>
  <si>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</si>
  <si>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</si>
  <si>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</si>
  <si>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</si>
  <si>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</si>
  <si>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</si>
  <si>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</si>
  <si>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</si>
  <si>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</si>
  <si>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</si>
  <si>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</si>
  <si>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</si>
  <si>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</si>
  <si>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</si>
  <si>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</si>
  <si>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</si>
  <si>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</si>
  <si>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</si>
  <si>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</si>
  <si>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</si>
  <si>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</si>
  <si>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</si>
  <si>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</si>
  <si>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</si>
  <si>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</si>
  <si>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</si>
  <si>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</si>
  <si>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</si>
  <si>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</si>
  <si>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</si>
  <si>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</si>
  <si>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</si>
  <si>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</si>
  <si>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</si>
  <si>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</si>
  <si>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</si>
  <si>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</si>
  <si>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</si>
  <si>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</si>
  <si>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</si>
  <si>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</si>
  <si>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</si>
  <si>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</si>
  <si>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</si>
  <si>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</si>
  <si>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</si>
  <si>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</si>
  <si>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</si>
  <si>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</si>
  <si>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</si>
  <si>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</si>
  <si>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</si>
  <si>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</si>
  <si>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</si>
  <si>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</si>
  <si>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</si>
  <si>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</si>
  <si>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</si>
  <si>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</si>
  <si>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</si>
  <si>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</si>
  <si>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</si>
  <si>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</si>
  <si>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</si>
  <si>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</si>
  <si>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</si>
  <si>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</si>
  <si>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</si>
  <si>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</si>
  <si>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</si>
  <si>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</si>
  <si>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</si>
  <si>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</si>
  <si>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</si>
  <si>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</si>
  <si>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</si>
  <si>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</si>
  <si>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</si>
  <si>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</si>
  <si>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</si>
  <si>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</si>
  <si>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</si>
  <si>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</si>
  <si>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</si>
  <si>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</si>
  <si>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</si>
  <si>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</si>
  <si>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</si>
  <si>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</si>
  <si>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</si>
  <si>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</si>
  <si>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</si>
  <si>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</si>
  <si>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</si>
  <si>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</si>
  <si>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</si>
  <si>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</si>
  <si>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</si>
  <si>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</si>
  <si>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</si>
  <si>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</si>
  <si>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</si>
  <si>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</si>
  <si>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</si>
  <si>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</si>
  <si>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</si>
  <si>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</si>
  <si>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</si>
  <si>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</si>
  <si>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</si>
  <si>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</si>
  <si>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</si>
  <si>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</si>
  <si>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</si>
  <si>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</si>
  <si>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</si>
  <si>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</si>
  <si>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</si>
  <si>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</si>
  <si>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</si>
  <si>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</si>
  <si>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</si>
  <si>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</si>
  <si>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</si>
  <si>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</si>
  <si>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</si>
  <si>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</si>
  <si>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</si>
  <si>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</si>
  <si>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</si>
  <si>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</si>
  <si>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</si>
  <si>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</si>
  <si>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</si>
  <si>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</si>
  <si>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</si>
  <si>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</si>
  <si>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</si>
  <si>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</si>
  <si>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</si>
  <si>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</si>
  <si>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</si>
  <si>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</si>
  <si>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</si>
  <si>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</si>
  <si>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</si>
  <si>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</si>
  <si>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</si>
  <si>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</si>
  <si>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</si>
  <si>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</si>
  <si>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</si>
  <si>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</si>
  <si>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</si>
  <si>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</si>
  <si>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</si>
  <si>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</si>
  <si>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</si>
  <si>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</si>
  <si>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</si>
  <si>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</si>
  <si>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</si>
  <si>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</si>
  <si>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</si>
  <si>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</si>
  <si>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</si>
  <si>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</si>
  <si>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</si>
  <si>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</si>
  <si>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</si>
  <si>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</si>
  <si>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</si>
  <si>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</si>
  <si>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</si>
  <si>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</si>
  <si>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</si>
  <si>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</si>
  <si>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</si>
  <si>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</si>
  <si>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</si>
  <si>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</si>
  <si>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</si>
  <si>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</si>
  <si>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</si>
  <si>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</si>
  <si>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</si>
  <si>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</si>
  <si>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</si>
  <si>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</si>
  <si>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</si>
  <si>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</si>
  <si>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</si>
  <si>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</si>
  <si>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</si>
  <si>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</si>
  <si>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</si>
  <si>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</si>
  <si>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</si>
  <si>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</si>
  <si>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</si>
  <si>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</si>
  <si>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</si>
  <si>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</si>
  <si>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</si>
  <si>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</si>
  <si>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</si>
  <si>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</si>
  <si>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</si>
  <si>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</si>
  <si>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</si>
  <si>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</si>
  <si>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</si>
  <si>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</si>
  <si>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</si>
  <si>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</si>
  <si>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</si>
  <si>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</si>
  <si>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</si>
  <si>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</si>
  <si>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</si>
  <si>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</si>
  <si>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</si>
  <si>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</si>
  <si>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</si>
  <si>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</si>
  <si>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</si>
  <si>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</si>
  <si>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</si>
  <si>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</si>
  <si>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</si>
  <si>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</si>
  <si>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</si>
  <si>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</si>
  <si>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</si>
  <si>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</si>
  <si>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</si>
  <si>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</si>
  <si>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</si>
  <si>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</si>
  <si>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</si>
  <si>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</si>
  <si>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</si>
  <si>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</si>
  <si>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</si>
  <si>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</si>
  <si>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</si>
  <si>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</si>
  <si>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</si>
  <si>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</si>
  <si>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</si>
  <si>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</si>
  <si>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</si>
  <si>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</si>
  <si>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</si>
  <si>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</si>
  <si>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</si>
  <si>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</si>
  <si>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</si>
  <si>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</si>
  <si>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</si>
  <si>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</si>
  <si>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</si>
  <si>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</si>
  <si>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</si>
  <si>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</si>
  <si>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</si>
  <si>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</si>
  <si>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</si>
  <si>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</si>
  <si>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</si>
  <si>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</si>
  <si>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</si>
  <si>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</si>
  <si>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</si>
  <si>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</si>
  <si>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</si>
  <si>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</si>
  <si>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</si>
  <si>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</si>
  <si>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</si>
  <si>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</si>
  <si>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</si>
  <si>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</si>
  <si>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</si>
  <si>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</si>
  <si>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</si>
  <si>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</si>
  <si>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</si>
  <si>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</si>
  <si>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</si>
  <si>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</si>
  <si>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</si>
  <si>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</si>
  <si>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</si>
  <si>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</si>
  <si>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</si>
  <si>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</si>
  <si>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</si>
  <si>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</si>
  <si>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</si>
  <si>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</si>
  <si>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</si>
  <si>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</si>
  <si>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</si>
  <si>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</si>
  <si>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</si>
  <si>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</si>
  <si>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</si>
  <si>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</si>
  <si>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</si>
  <si>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</si>
  <si>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</si>
  <si>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</si>
  <si>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</si>
  <si>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</si>
  <si>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</si>
  <si>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</si>
  <si>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</si>
  <si>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</si>
  <si>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</si>
  <si>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</si>
  <si>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</si>
  <si>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</si>
  <si>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</si>
  <si>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</si>
  <si>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</si>
  <si>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</si>
  <si>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</si>
  <si>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</si>
  <si>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</si>
  <si>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</si>
  <si>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</si>
  <si>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</si>
  <si>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</si>
  <si>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</si>
  <si>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</si>
  <si>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</si>
  <si>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</si>
  <si>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</si>
  <si>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</si>
  <si>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</si>
  <si>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</si>
  <si>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</si>
  <si>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</si>
  <si>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</si>
  <si>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</si>
  <si>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</si>
  <si>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</si>
  <si>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</si>
  <si>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</si>
  <si>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</si>
  <si>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</si>
  <si>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</si>
  <si>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</si>
  <si>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</si>
  <si>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</si>
  <si>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</si>
  <si>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</si>
  <si>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</si>
  <si>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</si>
  <si>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</si>
  <si>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</si>
  <si>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</si>
  <si>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</si>
  <si>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</si>
  <si>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</si>
  <si>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</si>
  <si>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</si>
  <si>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</si>
  <si>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</si>
  <si>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</si>
  <si>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</si>
  <si>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</si>
  <si>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</si>
  <si>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</si>
  <si>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</si>
  <si>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</si>
  <si>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</si>
  <si>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</si>
  <si>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</si>
  <si>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</si>
  <si>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</si>
  <si>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</si>
  <si>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</si>
  <si>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</si>
  <si>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</si>
  <si>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</si>
  <si>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</si>
  <si>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</si>
  <si>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</si>
  <si>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</si>
  <si>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</si>
  <si>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</si>
  <si>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</si>
  <si>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</si>
  <si>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</si>
  <si>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</si>
  <si>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</si>
  <si>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</si>
  <si>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</si>
  <si>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</si>
  <si>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</si>
  <si>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</si>
  <si>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</si>
  <si>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</si>
  <si>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</si>
  <si>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</si>
  <si>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</si>
  <si>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</si>
  <si>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</si>
  <si>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</si>
  <si>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</si>
  <si>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</si>
  <si>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</si>
  <si>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</si>
  <si>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</si>
  <si>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</si>
  <si>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</si>
  <si>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</si>
  <si>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</si>
  <si>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</si>
  <si>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</si>
  <si>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</si>
  <si>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</si>
  <si>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</si>
  <si>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</si>
  <si>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</si>
  <si>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</si>
  <si>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</si>
  <si>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</si>
  <si>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</si>
  <si>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</si>
  <si>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</si>
  <si>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</si>
  <si>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</si>
  <si>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</si>
  <si>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</si>
  <si>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</si>
  <si>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</si>
  <si>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</si>
  <si>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</si>
  <si>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</si>
  <si>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</si>
  <si>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</si>
  <si>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</si>
  <si>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</si>
  <si>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</si>
  <si>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</si>
  <si>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</si>
  <si>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</si>
  <si>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</si>
  <si>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</si>
  <si>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</si>
  <si>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</si>
  <si>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</si>
  <si>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</si>
  <si>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</si>
  <si>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</si>
  <si>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</si>
  <si>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</si>
  <si>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</si>
  <si>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</si>
  <si>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</si>
  <si>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</si>
  <si>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</si>
  <si>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</si>
  <si>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</si>
  <si>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</si>
  <si>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</si>
  <si>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</si>
  <si>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</si>
  <si>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</si>
  <si>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</si>
  <si>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</si>
  <si>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</si>
  <si>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</si>
  <si>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</si>
  <si>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</si>
  <si>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</si>
  <si>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</si>
  <si>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</si>
  <si>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</si>
  <si>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</si>
  <si>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</si>
  <si>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</si>
  <si>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</si>
  <si>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</si>
  <si>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</si>
  <si>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</si>
  <si>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</si>
  <si>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</si>
  <si>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</si>
  <si>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</si>
  <si>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</si>
  <si>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</si>
  <si>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</si>
  <si>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</si>
  <si>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</si>
  <si>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</si>
  <si>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</si>
  <si>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</si>
  <si>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</si>
  <si>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</si>
  <si>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</si>
  <si>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</si>
  <si>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</si>
  <si>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</si>
  <si>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</si>
  <si>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</si>
  <si>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</si>
  <si>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</si>
  <si>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</si>
  <si>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</si>
  <si>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</si>
  <si>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</si>
  <si>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</si>
  <si>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</si>
  <si>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</si>
  <si>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</si>
  <si>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</si>
  <si>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</si>
  <si>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</si>
  <si>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</si>
  <si>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</si>
  <si>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</si>
  <si>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</si>
  <si>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</si>
  <si>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</si>
  <si>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</si>
  <si>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</si>
  <si>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</si>
  <si>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</si>
  <si>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</si>
  <si>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</si>
  <si>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</si>
  <si>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</si>
  <si>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</si>
  <si>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</si>
  <si>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</si>
  <si>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</si>
  <si>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</si>
  <si>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</si>
  <si>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</si>
  <si>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</si>
  <si>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</si>
  <si>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</si>
  <si>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</si>
  <si>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</si>
  <si>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</si>
  <si>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</si>
  <si>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</si>
  <si>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</si>
  <si>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</si>
  <si>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</si>
  <si>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</si>
  <si>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</si>
  <si>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</si>
  <si>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</si>
  <si>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</si>
  <si>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</si>
  <si>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</si>
  <si>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</si>
  <si>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</si>
  <si>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</si>
  <si>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</si>
  <si>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</si>
  <si>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</si>
  <si>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</si>
  <si>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</si>
  <si>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</si>
  <si>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</si>
  <si>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</si>
  <si>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</si>
  <si>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</si>
  <si>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</si>
  <si>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</si>
  <si>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</si>
  <si>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</si>
  <si>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</si>
  <si>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</si>
  <si>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</si>
  <si>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</si>
  <si>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</si>
  <si>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</si>
  <si>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</si>
  <si>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</si>
  <si>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</si>
  <si>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</si>
  <si>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</si>
  <si>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</si>
  <si>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</si>
  <si>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</si>
  <si>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</si>
  <si>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</si>
  <si>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</si>
  <si>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</si>
  <si>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</si>
  <si>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</si>
  <si>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</si>
  <si>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</si>
  <si>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</si>
  <si>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</si>
  <si>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</si>
  <si>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</si>
  <si>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</si>
  <si>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</si>
  <si>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</si>
  <si>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</si>
  <si>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</si>
  <si>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</si>
  <si>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</si>
  <si>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</si>
  <si>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</si>
  <si>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</si>
  <si>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</si>
  <si>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</si>
  <si>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</si>
  <si>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</si>
  <si>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</si>
  <si>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</si>
  <si>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</si>
  <si>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</si>
  <si>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</si>
  <si>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</si>
  <si>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</si>
  <si>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</si>
  <si>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</si>
  <si>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</si>
  <si>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</si>
  <si>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</si>
  <si>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</si>
  <si>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</si>
  <si>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</si>
  <si>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</si>
  <si>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</si>
  <si>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</si>
  <si>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</si>
  <si>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</si>
  <si>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</si>
  <si>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</si>
  <si>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</si>
  <si>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</si>
  <si>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</si>
  <si>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</si>
  <si>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</si>
  <si>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</si>
  <si>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</si>
  <si>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</si>
  <si>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</si>
  <si>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</si>
  <si>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</si>
  <si>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</si>
  <si>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</si>
  <si>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</si>
  <si>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</si>
  <si>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</si>
  <si>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</si>
  <si>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</si>
  <si>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</si>
  <si>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</si>
  <si>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</si>
  <si>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</si>
  <si>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</si>
  <si>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</si>
  <si>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</si>
  <si>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</si>
  <si>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</si>
  <si>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</si>
  <si>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</si>
  <si>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</si>
  <si>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</si>
  <si>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</si>
  <si>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</si>
  <si>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</si>
  <si>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</si>
  <si>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</si>
  <si>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</si>
  <si>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</si>
  <si>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</si>
  <si>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</si>
  <si>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</si>
  <si>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</si>
  <si>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</si>
  <si>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</si>
  <si>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</si>
  <si>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</si>
  <si>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</si>
  <si>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</si>
  <si>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</si>
  <si>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</si>
  <si>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</si>
  <si>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</si>
  <si>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</si>
  <si>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</si>
  <si>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</si>
  <si>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</si>
  <si>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</si>
  <si>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</si>
  <si>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</si>
  <si>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</si>
  <si>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</si>
  <si>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</si>
  <si>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</si>
  <si>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</si>
  <si>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</si>
  <si>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</si>
  <si>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</si>
  <si>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</si>
  <si>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</si>
  <si>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</si>
  <si>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</si>
  <si>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</si>
  <si>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</si>
  <si>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</si>
  <si>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</si>
  <si>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</si>
  <si>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</si>
  <si>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</si>
  <si>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</si>
  <si>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</si>
  <si>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</si>
  <si>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</si>
  <si>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</si>
  <si>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</si>
  <si>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</si>
  <si>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</si>
  <si>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</si>
  <si>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</si>
  <si>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</si>
  <si>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</si>
  <si>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</si>
  <si>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</si>
  <si>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</si>
  <si>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</si>
  <si>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</si>
  <si>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</si>
  <si>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</si>
  <si>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</si>
  <si>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</si>
  <si>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</si>
  <si>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</si>
  <si>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</si>
  <si>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</si>
  <si>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</si>
  <si>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</si>
  <si>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</si>
  <si>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</si>
  <si>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</si>
  <si>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</si>
  <si>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</si>
  <si>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</si>
  <si>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</si>
  <si>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</si>
  <si>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</si>
  <si>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</si>
  <si>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</si>
  <si>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</si>
  <si>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</si>
  <si>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</si>
  <si>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</si>
  <si>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</si>
  <si>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</si>
  <si>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</si>
  <si>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</si>
  <si>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</si>
  <si>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</si>
  <si>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</si>
  <si>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</si>
  <si>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</si>
  <si>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</si>
  <si>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</si>
  <si>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</si>
  <si>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</si>
  <si>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</si>
  <si>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</si>
  <si>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</si>
  <si>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</si>
  <si>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</si>
  <si>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</si>
  <si>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</si>
  <si>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</si>
  <si>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</si>
  <si>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</si>
  <si>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</si>
  <si>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</si>
  <si>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</si>
  <si>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</si>
  <si>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</si>
  <si>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</si>
  <si>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</si>
  <si>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</si>
  <si>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</si>
  <si>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</si>
  <si>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</si>
  <si>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</si>
  <si>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</si>
  <si>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</si>
  <si>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</si>
  <si>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</si>
  <si>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</si>
  <si>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</si>
  <si>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</si>
  <si>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</si>
  <si>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</si>
  <si>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</si>
  <si>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</si>
  <si>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</si>
  <si>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</si>
  <si>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</si>
  <si>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</si>
  <si>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</si>
  <si>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</si>
  <si>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</si>
  <si>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</si>
  <si>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</si>
  <si>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</si>
  <si>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</si>
  <si>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</si>
  <si>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</si>
  <si>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</si>
  <si>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</si>
  <si>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</si>
  <si>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</si>
  <si>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</si>
  <si>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</si>
  <si>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</si>
  <si>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</si>
  <si>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</si>
  <si>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</si>
  <si>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</si>
  <si>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</si>
  <si>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</si>
  <si>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</si>
  <si>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</si>
  <si>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</si>
  <si>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</si>
  <si>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</si>
  <si>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</si>
  <si>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</si>
  <si>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</si>
  <si>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</si>
  <si>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</si>
  <si>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</si>
  <si>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</si>
  <si>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</si>
  <si>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</si>
  <si>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</si>
  <si>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</si>
  <si>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</si>
  <si>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</si>
  <si>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</si>
  <si>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</si>
  <si>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</si>
  <si>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</si>
  <si>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</si>
  <si>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</si>
  <si>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</si>
  <si>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</si>
  <si>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</si>
  <si>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</si>
  <si>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</si>
  <si>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</si>
  <si>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</si>
  <si>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</si>
  <si>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</si>
  <si>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</si>
  <si>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</si>
  <si>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</si>
  <si>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</si>
  <si>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</si>
  <si>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</si>
  <si>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</si>
  <si>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</si>
  <si>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</si>
  <si>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</si>
  <si>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</si>
  <si>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</si>
  <si>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</si>
  <si>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</si>
  <si>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</si>
  <si>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</si>
  <si>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</si>
  <si>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</si>
  <si>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</si>
  <si>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</si>
  <si>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</si>
  <si>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</si>
  <si>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</si>
  <si>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</si>
  <si>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</si>
  <si>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</si>
  <si>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</si>
  <si>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</si>
  <si>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</si>
  <si>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</si>
  <si>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</si>
  <si>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</si>
  <si>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</si>
  <si>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</si>
  <si>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</si>
  <si>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</si>
  <si>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</si>
  <si>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</si>
  <si>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</si>
  <si>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</si>
  <si>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</si>
  <si>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</si>
  <si>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</si>
  <si>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</si>
  <si>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</si>
  <si>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</si>
  <si>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</si>
  <si>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</si>
  <si>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</si>
  <si>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</si>
  <si>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</si>
  <si>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</si>
  <si>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</si>
  <si>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</si>
  <si>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</si>
  <si>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</si>
  <si>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</si>
  <si>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</si>
  <si>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</si>
  <si>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</si>
  <si>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</si>
  <si>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</si>
  <si>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</si>
  <si>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</si>
  <si>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</si>
  <si>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</si>
  <si>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</si>
  <si>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</si>
  <si>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</si>
  <si>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</si>
  <si>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</si>
  <si>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</si>
  <si>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</si>
  <si>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</si>
  <si>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</si>
  <si>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</si>
  <si>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</si>
  <si>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</si>
  <si>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</si>
  <si>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</si>
  <si>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</si>
  <si>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</si>
  <si>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</si>
  <si>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</si>
  <si>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</si>
  <si>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</si>
  <si>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</si>
  <si>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</si>
  <si>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</si>
  <si>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</si>
  <si>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</si>
  <si>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</si>
  <si>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</si>
  <si>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</si>
  <si>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</si>
  <si>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</si>
  <si>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</si>
  <si>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</si>
  <si>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</si>
  <si>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</si>
  <si>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</si>
  <si>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</si>
  <si>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</si>
  <si>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</si>
  <si>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</si>
  <si>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</si>
  <si>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</si>
  <si>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</si>
  <si>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</si>
  <si>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</si>
  <si>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</si>
  <si>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</si>
  <si>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</si>
  <si>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</si>
  <si>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</si>
  <si>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</si>
  <si>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</si>
  <si>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</si>
  <si>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</si>
  <si>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</si>
  <si>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</si>
  <si>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</si>
  <si>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</si>
  <si>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</si>
  <si>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</si>
  <si>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</si>
  <si>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</si>
  <si>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</si>
  <si>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</si>
  <si>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</si>
  <si>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</si>
  <si>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</si>
  <si>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</si>
  <si>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</si>
  <si>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</si>
  <si>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</si>
  <si>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</si>
  <si>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</si>
  <si>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</si>
  <si>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</si>
  <si>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</si>
  <si>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</si>
  <si>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</si>
  <si>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</si>
  <si>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</si>
  <si>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</si>
  <si>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</si>
  <si>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</si>
  <si>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</si>
  <si>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</si>
  <si>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</si>
  <si>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</si>
  <si>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</si>
  <si>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</si>
  <si>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</si>
  <si>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</si>
  <si>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</si>
  <si>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</si>
  <si>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</si>
  <si>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</si>
  <si>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</si>
  <si>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</si>
  <si>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</si>
  <si>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</si>
  <si>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</si>
  <si>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</si>
  <si>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</si>
  <si>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</si>
  <si>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</si>
  <si>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</si>
  <si>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</si>
  <si>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</si>
  <si>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</si>
  <si>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</si>
  <si>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</si>
  <si>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</si>
  <si>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</si>
  <si>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</si>
  <si>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</si>
  <si>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</si>
  <si>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</si>
  <si>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</si>
  <si>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</si>
  <si>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</si>
  <si>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</si>
  <si>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</si>
  <si>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</si>
  <si>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</si>
  <si>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</si>
  <si>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</si>
  <si>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</si>
  <si>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</si>
  <si>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</si>
  <si>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</si>
  <si>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</si>
  <si>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</si>
  <si>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</si>
  <si>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</si>
  <si>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</si>
  <si>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</si>
  <si>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</si>
  <si>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</si>
  <si>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</si>
  <si>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</si>
  <si>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</si>
  <si>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</si>
  <si>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</si>
  <si>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</si>
  <si>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</si>
  <si>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</si>
  <si>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</si>
  <si>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</si>
  <si>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</si>
  <si>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</si>
  <si>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</si>
  <si>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</si>
  <si>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</si>
  <si>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</si>
  <si>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</si>
  <si>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</si>
  <si>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</si>
  <si>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</si>
  <si>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</si>
  <si>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</si>
  <si>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</si>
  <si>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</si>
  <si>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</si>
  <si>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</si>
  <si>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</si>
  <si>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</si>
  <si>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</si>
  <si>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</si>
  <si>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</si>
  <si>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</si>
  <si>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</si>
  <si>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</si>
  <si>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</si>
  <si>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</si>
  <si>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</si>
  <si>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</si>
  <si>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</si>
  <si>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</si>
  <si>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</si>
  <si>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</si>
  <si>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</si>
  <si>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</si>
  <si>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</si>
  <si>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</si>
  <si>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</si>
  <si>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</si>
  <si>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</si>
  <si>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</si>
  <si>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</si>
  <si>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</si>
  <si>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</si>
  <si>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</si>
  <si>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</si>
  <si>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</si>
  <si>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</si>
  <si>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</si>
  <si>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</si>
  <si>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</si>
  <si>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</si>
  <si>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</si>
  <si>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</si>
  <si>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</si>
  <si>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</si>
  <si>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</si>
  <si>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</si>
  <si>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</si>
  <si>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</si>
  <si>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</si>
  <si>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</si>
  <si>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</si>
  <si>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</si>
  <si>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</si>
  <si>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</si>
  <si>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</si>
  <si>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</si>
  <si>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</si>
  <si>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</si>
  <si>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</si>
  <si>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</si>
  <si>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</si>
  <si>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</si>
  <si>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</si>
  <si>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</si>
  <si>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</si>
  <si>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</si>
  <si>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</si>
  <si>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</si>
  <si>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</si>
  <si>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</si>
  <si>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</si>
  <si>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</si>
  <si>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</si>
  <si>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</si>
  <si>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</si>
  <si>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</si>
  <si>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</si>
  <si>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</si>
  <si>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</si>
  <si>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</si>
  <si>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</si>
  <si>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</si>
  <si>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</si>
  <si>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</si>
  <si>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</si>
  <si>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</si>
  <si>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</si>
  <si>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</si>
  <si>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</si>
  <si>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</si>
  <si>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</si>
  <si>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</si>
  <si>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</si>
  <si>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</si>
  <si>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</si>
  <si>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</si>
  <si>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</si>
  <si>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</si>
  <si>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</si>
  <si>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</si>
  <si>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</si>
  <si>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</si>
  <si>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</si>
  <si>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</si>
  <si>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</si>
  <si>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</si>
  <si>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</si>
  <si>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</si>
  <si>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</si>
  <si>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</si>
  <si>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</si>
  <si>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</si>
  <si>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</si>
  <si>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</si>
  <si>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</si>
  <si>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</si>
  <si>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</si>
  <si>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</si>
  <si>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</si>
  <si>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</si>
  <si>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</si>
  <si>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</si>
  <si>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</si>
  <si>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</si>
  <si>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</si>
  <si>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</si>
  <si>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</si>
  <si>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</si>
  <si>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</si>
  <si>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</si>
  <si>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</si>
  <si>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</si>
  <si>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</si>
  <si>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</si>
  <si>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</si>
  <si>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</si>
  <si>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</si>
  <si>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</si>
  <si>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</si>
  <si>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</si>
  <si>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</si>
  <si>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</si>
  <si>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</si>
  <si>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</si>
  <si>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</si>
  <si>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</si>
  <si>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</si>
  <si>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</si>
  <si>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</si>
  <si>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</si>
  <si>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</si>
  <si>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</si>
  <si>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</si>
  <si>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</si>
  <si>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</si>
  <si>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</si>
  <si>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</si>
  <si>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</si>
  <si>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</si>
  <si>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</si>
  <si>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</si>
  <si>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</si>
  <si>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</si>
  <si>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</si>
  <si>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</si>
  <si>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</si>
  <si>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</si>
  <si>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</si>
  <si>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</si>
  <si>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</si>
  <si>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</si>
  <si>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</si>
  <si>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</si>
  <si>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</si>
  <si>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</si>
  <si>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</si>
  <si>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</si>
  <si>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</si>
  <si>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</si>
  <si>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</si>
  <si>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</si>
  <si>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</si>
  <si>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</si>
  <si>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</si>
  <si>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</si>
  <si>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</si>
  <si>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</si>
  <si>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</si>
  <si>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</si>
  <si>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</si>
  <si>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</si>
  <si>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</si>
  <si>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</si>
  <si>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</si>
  <si>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</si>
  <si>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</si>
  <si>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</si>
  <si>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</si>
  <si>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</si>
  <si>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</si>
  <si>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</si>
  <si>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</si>
  <si>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</si>
  <si>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</si>
  <si>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</si>
  <si>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</si>
  <si>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</si>
  <si>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</si>
  <si>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</si>
  <si>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</si>
  <si>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</si>
  <si>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</si>
  <si>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</si>
  <si>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</si>
  <si>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</si>
  <si>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</si>
  <si>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</si>
  <si>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</si>
  <si>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</si>
  <si>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</si>
  <si>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</si>
  <si>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</si>
  <si>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</si>
  <si>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</si>
  <si>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</si>
  <si>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</si>
  <si>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</si>
  <si>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</si>
  <si>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</si>
  <si>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</si>
  <si>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</si>
  <si>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</si>
  <si>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</si>
  <si>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</si>
  <si>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</si>
  <si>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</si>
  <si>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</si>
  <si>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</si>
  <si>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</si>
  <si>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</si>
  <si>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</si>
  <si>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</si>
  <si>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</si>
  <si>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</si>
  <si>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</si>
  <si>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</si>
  <si>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</si>
  <si>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</si>
  <si>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</si>
  <si>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</si>
  <si>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</si>
  <si>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</si>
  <si>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</si>
  <si>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</si>
  <si>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</si>
  <si>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</si>
  <si>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</si>
  <si>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</si>
  <si>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</si>
  <si>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</si>
  <si>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</si>
  <si>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</si>
  <si>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</si>
  <si>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</si>
  <si>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</si>
  <si>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</si>
  <si>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</si>
  <si>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</si>
  <si>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</si>
  <si>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</si>
  <si>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</si>
  <si>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</si>
  <si>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</si>
  <si>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</si>
  <si>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</si>
  <si>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</si>
  <si>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</si>
  <si>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</si>
  <si>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</si>
  <si>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</si>
  <si>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</si>
  <si>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</si>
  <si>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</si>
  <si>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</si>
  <si>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</si>
  <si>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</si>
  <si>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</si>
  <si>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</si>
  <si>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</si>
  <si>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</si>
  <si>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</si>
  <si>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</si>
  <si>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</si>
  <si>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</si>
  <si>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</si>
  <si>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</si>
  <si>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</si>
  <si>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</si>
  <si>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</si>
  <si>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</si>
  <si>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</si>
  <si>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</si>
  <si>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</si>
  <si>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</si>
  <si>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</si>
  <si>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</si>
  <si>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</si>
  <si>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</si>
  <si>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</si>
  <si>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</si>
  <si>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</si>
  <si>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</si>
  <si>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</si>
  <si>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</si>
  <si>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</si>
  <si>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</si>
  <si>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</si>
  <si>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</si>
  <si>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</si>
  <si>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</si>
  <si>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</si>
  <si>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</si>
  <si>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</si>
  <si>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</si>
  <si>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</si>
  <si>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</si>
  <si>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</si>
  <si>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</si>
  <si>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</si>
  <si>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</si>
  <si>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</si>
  <si>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</si>
  <si>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</si>
  <si>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</si>
  <si>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</si>
  <si>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</si>
  <si>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</si>
  <si>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</si>
  <si>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</si>
  <si>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</si>
  <si>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</si>
  <si>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</si>
  <si>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</si>
  <si>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</si>
  <si>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</si>
  <si>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</si>
  <si>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</si>
  <si>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</si>
  <si>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</si>
  <si>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</si>
  <si>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</si>
  <si>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</si>
  <si>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</si>
  <si>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</si>
  <si>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</si>
  <si>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</si>
  <si>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</si>
  <si>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</si>
  <si>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</si>
  <si>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</si>
  <si>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</si>
  <si>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</si>
  <si>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</si>
  <si>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</si>
  <si>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</si>
  <si>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</si>
  <si>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</si>
  <si>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</si>
  <si>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</si>
  <si>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</si>
  <si>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</si>
  <si>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</si>
  <si>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</si>
  <si>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</si>
  <si>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</si>
  <si>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</si>
  <si>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</si>
  <si>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</si>
  <si>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</si>
  <si>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</si>
  <si>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</si>
  <si>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</si>
  <si>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</si>
  <si>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</si>
  <si>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</si>
  <si>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</si>
  <si>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</si>
  <si>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</si>
  <si>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</si>
  <si>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</si>
  <si>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</si>
  <si>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</si>
  <si>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</si>
  <si>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</si>
  <si>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</si>
  <si>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</si>
  <si>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</si>
  <si>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</si>
  <si>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</si>
  <si>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</si>
  <si>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</si>
  <si>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</si>
  <si>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</si>
  <si>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</si>
  <si>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</si>
  <si>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</si>
  <si>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</si>
  <si>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</si>
  <si>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</si>
  <si>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</si>
  <si>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</si>
  <si>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</si>
  <si>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</si>
  <si>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</si>
  <si>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</si>
  <si>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</si>
  <si>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</si>
  <si>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</si>
  <si>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</si>
  <si>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</si>
  <si>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</si>
  <si>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</si>
  <si>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</si>
  <si>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</si>
  <si>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</si>
  <si>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</si>
  <si>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</si>
  <si>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</si>
  <si>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</si>
  <si>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</si>
  <si>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</si>
  <si>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</si>
  <si>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</si>
  <si>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</si>
  <si>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</si>
  <si>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</si>
  <si>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</si>
  <si>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</si>
  <si>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</si>
  <si>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</si>
  <si>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</si>
  <si>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</si>
  <si>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</si>
  <si>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</si>
  <si>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</si>
  <si>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</si>
  <si>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</si>
  <si>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</si>
  <si>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</si>
  <si>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</si>
  <si>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</si>
  <si>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</si>
  <si>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</si>
  <si>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</si>
  <si>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</si>
  <si>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</si>
  <si>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</si>
  <si>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</si>
  <si>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</si>
  <si>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</si>
  <si>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</si>
  <si>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</si>
  <si>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</si>
  <si>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</si>
  <si>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</si>
  <si>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</si>
  <si>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</si>
  <si>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</si>
  <si>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</si>
  <si>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</si>
  <si>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</si>
  <si>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</si>
  <si>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</si>
  <si>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</si>
  <si>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</si>
  <si>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</si>
  <si>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</si>
  <si>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</si>
  <si>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</si>
  <si>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</si>
  <si>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</si>
  <si>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</si>
  <si>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</si>
  <si>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</si>
  <si>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</si>
  <si>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</si>
  <si>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</si>
  <si>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</si>
  <si>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</si>
  <si>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</si>
  <si>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</si>
  <si>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</si>
  <si>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</si>
  <si>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</si>
  <si>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</si>
  <si>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</si>
  <si>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</si>
  <si>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</si>
  <si>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</si>
  <si>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</si>
  <si>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</si>
  <si>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</si>
  <si>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</si>
  <si>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</si>
  <si>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</si>
  <si>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</si>
  <si>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</si>
  <si>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</si>
  <si>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</si>
  <si>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</si>
  <si>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</si>
  <si>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</si>
  <si>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</si>
  <si>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</si>
  <si>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</si>
  <si>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</si>
  <si>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</si>
  <si>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</si>
  <si>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</si>
  <si>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</si>
  <si>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</si>
  <si>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</si>
  <si>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</si>
  <si>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</si>
  <si>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</si>
  <si>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</si>
  <si>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</si>
  <si>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</si>
  <si>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</si>
  <si>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</si>
  <si>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</si>
  <si>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</si>
  <si>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</si>
  <si>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</si>
  <si>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</si>
  <si>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</si>
  <si>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</si>
  <si>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</si>
  <si>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</si>
  <si>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</si>
  <si>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</si>
  <si>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</si>
  <si>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</si>
  <si>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</si>
  <si>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</si>
  <si>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</si>
  <si>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</si>
  <si>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</si>
  <si>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</si>
  <si>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</si>
  <si>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</si>
  <si>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</si>
  <si>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</si>
  <si>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</si>
  <si>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</si>
  <si>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</si>
  <si>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</si>
  <si>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</si>
  <si>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</si>
  <si>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</si>
  <si>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</si>
  <si>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</si>
  <si>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</si>
  <si>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</si>
  <si>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</si>
  <si>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</si>
  <si>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</si>
  <si>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</si>
  <si>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</si>
  <si>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</si>
  <si>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</si>
  <si>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</si>
  <si>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</si>
  <si>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</si>
  <si>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</si>
  <si>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</si>
  <si>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</si>
  <si>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</si>
  <si>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</si>
  <si>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</si>
  <si>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</si>
  <si>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</si>
  <si>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</si>
  <si>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</si>
  <si>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</si>
  <si>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</si>
  <si>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</si>
  <si>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</si>
  <si>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</si>
  <si>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</si>
  <si>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</si>
  <si>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</si>
  <si>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</si>
  <si>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</si>
  <si>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</si>
  <si>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</si>
  <si>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</si>
  <si>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</si>
  <si>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</si>
  <si>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</si>
  <si>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</si>
  <si>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</si>
  <si>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</si>
  <si>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</si>
  <si>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</si>
  <si>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</si>
  <si>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</si>
  <si>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</si>
  <si>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</si>
  <si>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</si>
  <si>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</si>
  <si>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</si>
  <si>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</si>
  <si>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</si>
  <si>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</si>
  <si>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</si>
  <si>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</si>
  <si>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</si>
  <si>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</si>
  <si>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</si>
  <si>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</si>
  <si>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</si>
  <si>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</si>
  <si>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</si>
  <si>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</si>
  <si>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</si>
  <si>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</si>
  <si>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</si>
  <si>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</si>
  <si>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</si>
  <si>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</si>
  <si>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</si>
  <si>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</si>
  <si>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</si>
  <si>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</si>
  <si>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</si>
  <si>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</si>
  <si>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</si>
  <si>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</si>
  <si>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</si>
  <si>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</si>
  <si>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</si>
  <si>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</si>
  <si>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</si>
  <si>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</si>
  <si>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</si>
  <si>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</si>
  <si>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</si>
  <si>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</si>
  <si>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</si>
  <si>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</si>
  <si>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</si>
  <si>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</si>
  <si>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</si>
  <si>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</si>
  <si>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</si>
  <si>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</si>
  <si>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</si>
  <si>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</si>
  <si>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</si>
  <si>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</si>
  <si>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</si>
  <si>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</si>
  <si>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</si>
  <si>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</si>
  <si>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</si>
  <si>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</si>
  <si>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</si>
  <si>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</si>
  <si>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</si>
  <si>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</si>
  <si>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</si>
  <si>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</si>
  <si>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</si>
  <si>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</si>
  <si>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</si>
  <si>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</si>
  <si>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</si>
  <si>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</si>
  <si>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</si>
  <si>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</si>
  <si>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</si>
  <si>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</si>
  <si>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</si>
  <si>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</si>
  <si>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</si>
  <si>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</si>
  <si>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</si>
  <si>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</si>
  <si>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</si>
  <si>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</si>
  <si>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</si>
  <si>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</si>
  <si>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</si>
  <si>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</si>
  <si>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</si>
  <si>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</si>
  <si>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</si>
  <si>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</si>
  <si>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</si>
  <si>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</si>
  <si>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</si>
  <si>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</si>
  <si>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</si>
  <si>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</si>
  <si>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</si>
  <si>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</si>
  <si>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</si>
  <si>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</si>
  <si>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</si>
  <si>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</si>
  <si>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</si>
  <si>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</si>
  <si>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</si>
  <si>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</si>
  <si>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</si>
  <si>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</si>
  <si>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</si>
  <si>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</si>
  <si>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</si>
  <si>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</si>
  <si>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</si>
  <si>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</si>
  <si>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</si>
  <si>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</si>
  <si>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</si>
  <si>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</si>
  <si>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</si>
  <si>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</si>
  <si>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</si>
  <si>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</si>
  <si>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</si>
  <si>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</si>
  <si>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</si>
  <si>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</si>
  <si>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</si>
  <si>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</si>
  <si>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</si>
  <si>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</si>
  <si>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</si>
  <si>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</si>
  <si>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</si>
  <si>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</si>
  <si>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</si>
  <si>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</si>
  <si>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</si>
  <si>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</si>
  <si>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</si>
  <si>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</si>
  <si>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</si>
  <si>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</si>
  <si>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</si>
  <si>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</si>
  <si>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</si>
  <si>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</si>
  <si>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</si>
  <si>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</si>
  <si>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</si>
  <si>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</si>
  <si>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</si>
  <si>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</si>
  <si>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</si>
  <si>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</si>
  <si>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</si>
  <si>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</si>
  <si>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</si>
  <si>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</si>
  <si>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</si>
  <si>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</si>
  <si>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</si>
  <si>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</si>
  <si>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</si>
  <si>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</si>
  <si>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</si>
  <si>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</si>
  <si>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</si>
  <si>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</si>
  <si>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</si>
  <si>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</si>
  <si>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</si>
  <si>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</si>
  <si>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</si>
  <si>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</si>
  <si>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</si>
  <si>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</si>
  <si>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</si>
  <si>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</si>
  <si>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</si>
  <si>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</si>
  <si>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</si>
  <si>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</si>
  <si>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</si>
  <si>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</si>
  <si>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</si>
  <si>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</si>
  <si>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</si>
  <si>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</si>
  <si>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</si>
  <si>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</si>
  <si>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</si>
  <si>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</si>
  <si>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</si>
  <si>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</si>
  <si>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</si>
  <si>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</si>
  <si>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</si>
  <si>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</si>
  <si>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</si>
  <si>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</si>
  <si>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</si>
  <si>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</si>
  <si>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</si>
  <si>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</si>
  <si>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</si>
  <si>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</si>
  <si>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</si>
  <si>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</si>
  <si>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</si>
  <si>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</si>
  <si>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</si>
  <si>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</si>
  <si>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</si>
  <si>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</si>
  <si>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</si>
  <si>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</si>
  <si>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</si>
  <si>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</si>
  <si>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</si>
  <si>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</si>
  <si>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</si>
  <si>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</si>
  <si>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</si>
  <si>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</si>
  <si>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</si>
  <si>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</si>
  <si>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</si>
  <si>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</si>
  <si>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</si>
  <si>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</si>
  <si>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</si>
  <si>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</si>
  <si>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</si>
  <si>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</si>
  <si>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</si>
  <si>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</si>
  <si>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</si>
  <si>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</si>
  <si>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</si>
  <si>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</si>
  <si>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</si>
  <si>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</si>
  <si>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</si>
  <si>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</si>
  <si>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</si>
  <si>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</si>
  <si>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</si>
  <si>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</si>
  <si>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</si>
  <si>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</si>
  <si>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</si>
  <si>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</si>
  <si>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</si>
  <si>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</si>
  <si>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</si>
  <si>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</si>
  <si>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</si>
  <si>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</si>
  <si>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</si>
  <si>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</si>
  <si>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</si>
  <si>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</si>
  <si>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</si>
  <si>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</si>
  <si>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</si>
  <si>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</si>
  <si>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</si>
  <si>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</si>
  <si>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</si>
  <si>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</si>
  <si>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</si>
  <si>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</si>
  <si>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</si>
  <si>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</si>
  <si>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</si>
  <si>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</si>
  <si>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</si>
  <si>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</si>
  <si>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</si>
  <si>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</si>
  <si>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</si>
  <si>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</si>
  <si>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</si>
  <si>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</si>
  <si>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</si>
  <si>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</si>
  <si>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</si>
  <si>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</si>
  <si>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</si>
  <si>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</si>
  <si>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</si>
  <si>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</si>
  <si>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</si>
  <si>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</si>
  <si>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</si>
  <si>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</si>
  <si>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</si>
  <si>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</si>
  <si>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</si>
  <si>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</si>
  <si>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</si>
  <si>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</si>
  <si>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</si>
  <si>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</si>
  <si>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</si>
  <si>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</si>
  <si>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</si>
  <si>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</si>
  <si>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</si>
  <si>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</si>
  <si>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</si>
  <si>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</si>
  <si>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</si>
  <si>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</si>
  <si>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</si>
  <si>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</si>
  <si>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</si>
  <si>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</si>
  <si>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</si>
  <si>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</si>
  <si>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</si>
  <si>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</si>
  <si>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</si>
  <si>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</si>
  <si>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</si>
  <si>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</si>
  <si>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</si>
  <si>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</si>
  <si>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</si>
  <si>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</si>
  <si>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</si>
  <si>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</si>
  <si>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</si>
  <si>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</si>
  <si>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</si>
  <si>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</si>
  <si>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</si>
  <si>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</si>
  <si>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</si>
  <si>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</si>
  <si>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</si>
  <si>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</si>
  <si>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</si>
  <si>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</si>
  <si>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</si>
  <si>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</si>
  <si>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</si>
  <si>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</si>
  <si>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</si>
  <si>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</si>
  <si>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</si>
  <si>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</si>
  <si>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</si>
  <si>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</si>
  <si>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</si>
  <si>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</si>
  <si>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</si>
  <si>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</si>
  <si>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</si>
  <si>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</si>
  <si>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</si>
  <si>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</si>
  <si>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</si>
  <si>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</si>
  <si>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</si>
  <si>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</si>
  <si>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</si>
  <si>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</si>
  <si>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</si>
  <si>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</si>
  <si>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</si>
  <si>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</si>
  <si>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</si>
  <si>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</si>
  <si>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</si>
  <si>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</si>
  <si>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</si>
  <si>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</si>
  <si>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</si>
  <si>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</si>
  <si>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</si>
  <si>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</si>
  <si>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</si>
  <si>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</si>
  <si>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</si>
  <si>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</si>
  <si>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</si>
  <si>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</si>
  <si>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</si>
  <si>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</si>
  <si>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</si>
  <si>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</si>
  <si>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</si>
  <si>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</si>
  <si>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</si>
  <si>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</si>
  <si>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</si>
  <si>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</si>
  <si>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</si>
  <si>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</si>
  <si>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</si>
  <si>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</si>
  <si>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</si>
  <si>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</si>
  <si>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</si>
  <si>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</si>
  <si>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</si>
  <si>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</si>
  <si>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</si>
  <si>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</si>
  <si>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</si>
  <si>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</si>
  <si>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</si>
  <si>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</si>
  <si>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</si>
  <si>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</si>
  <si>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</si>
  <si>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</si>
  <si>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</si>
  <si>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</si>
  <si>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</si>
  <si>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</si>
  <si>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</si>
  <si>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</si>
  <si>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</si>
  <si>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</si>
  <si>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</si>
  <si>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</si>
  <si>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</si>
  <si>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</si>
  <si>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</si>
  <si>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</si>
  <si>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</si>
  <si>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</si>
  <si>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</si>
  <si>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</si>
  <si>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</si>
  <si>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</si>
  <si>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</si>
  <si>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</si>
  <si>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</si>
  <si>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</si>
  <si>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</si>
  <si>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</si>
  <si>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</si>
  <si>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</si>
  <si>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</si>
  <si>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</si>
  <si>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</si>
  <si>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</si>
  <si>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</si>
  <si>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</si>
  <si>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</si>
  <si>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</si>
  <si>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</si>
  <si>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</si>
  <si>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</si>
  <si>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</si>
  <si>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</si>
  <si>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</si>
  <si>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</si>
  <si>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</si>
  <si>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</si>
  <si>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</si>
  <si>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</si>
  <si>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</si>
  <si>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</si>
  <si>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</si>
  <si>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</si>
  <si>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</si>
  <si>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</si>
  <si>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</si>
  <si>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</si>
  <si>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</si>
  <si>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</si>
  <si>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</si>
  <si>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</si>
  <si>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</si>
  <si>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</si>
  <si>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</si>
  <si>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</si>
  <si>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</si>
  <si>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</si>
  <si>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</si>
  <si>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</si>
  <si>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</si>
  <si>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</si>
  <si>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</si>
  <si>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</si>
  <si>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</si>
  <si>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</si>
  <si>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</si>
  <si>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</si>
  <si>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</si>
  <si>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</si>
  <si>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</si>
  <si>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</si>
  <si>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</si>
  <si>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</si>
  <si>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</si>
  <si>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</si>
  <si>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</si>
  <si>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</si>
  <si>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</si>
  <si>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</si>
  <si>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</si>
  <si>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</si>
  <si>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</si>
  <si>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</si>
  <si>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</si>
  <si>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</si>
  <si>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</si>
  <si>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</si>
  <si>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</si>
  <si>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</si>
  <si>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</si>
  <si>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</si>
  <si>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</si>
  <si>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</si>
  <si>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</si>
  <si>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</si>
  <si>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</si>
  <si>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</si>
  <si>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</si>
  <si>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</si>
  <si>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</si>
  <si>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</si>
  <si>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</si>
  <si>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</si>
  <si>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</si>
  <si>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</si>
  <si>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</si>
  <si>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</si>
  <si>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</si>
  <si>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</si>
  <si>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</si>
  <si>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</si>
  <si>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</si>
  <si>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</si>
  <si>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</si>
  <si>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</si>
  <si>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</si>
  <si>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</si>
  <si>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</si>
  <si>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</si>
  <si>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</si>
  <si>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</si>
  <si>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</si>
  <si>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</si>
  <si>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</si>
  <si>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</si>
  <si>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</si>
  <si>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</si>
  <si>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</si>
  <si>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</si>
  <si>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</si>
  <si>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</si>
  <si>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</si>
  <si>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</si>
  <si>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</si>
  <si>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</si>
  <si>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</si>
  <si>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</si>
  <si>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</si>
  <si>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</si>
  <si>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</si>
  <si>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</si>
  <si>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</si>
  <si>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</si>
  <si>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</si>
  <si>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</si>
  <si>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</si>
  <si>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</si>
  <si>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</si>
  <si>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</si>
  <si>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</si>
  <si>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</si>
  <si>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</si>
  <si>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</si>
  <si>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</si>
  <si>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</si>
  <si>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</si>
  <si>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</si>
  <si>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</si>
  <si>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</si>
  <si>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</si>
  <si>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</si>
  <si>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</si>
  <si>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</si>
  <si>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</si>
  <si>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</si>
  <si>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</si>
  <si>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</si>
  <si>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</si>
  <si>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</si>
  <si>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</si>
  <si>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</si>
  <si>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</si>
  <si>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</si>
  <si>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</si>
  <si>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</si>
  <si>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</si>
  <si>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</si>
  <si>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</si>
  <si>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</si>
  <si>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</si>
  <si>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</si>
  <si>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</si>
  <si>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</si>
  <si>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</si>
  <si>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</si>
  <si>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</si>
  <si>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</si>
  <si>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</si>
  <si>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</si>
  <si>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</si>
  <si>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</si>
  <si>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</si>
  <si>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</si>
  <si>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</si>
  <si>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</si>
  <si>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</si>
  <si>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</si>
  <si>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</si>
  <si>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</si>
  <si>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</si>
  <si>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</si>
  <si>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</si>
  <si>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</si>
  <si>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</si>
  <si>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</si>
  <si>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</si>
  <si>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</si>
  <si>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</si>
  <si>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</si>
  <si>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</si>
  <si>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</si>
  <si>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</si>
  <si>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</si>
  <si>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</si>
  <si>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</si>
  <si>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</si>
  <si>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</si>
  <si>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</si>
  <si>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</si>
  <si>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</si>
  <si>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</si>
  <si>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</si>
  <si>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</si>
  <si>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</si>
  <si>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</si>
  <si>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</si>
  <si>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</si>
  <si>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</si>
  <si>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</si>
  <si>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</si>
  <si>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</si>
  <si>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</si>
  <si>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</si>
  <si>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</si>
  <si>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</si>
  <si>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</si>
  <si>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</si>
  <si>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</si>
  <si>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</si>
  <si>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</si>
  <si>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</si>
  <si>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</si>
  <si>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</si>
  <si>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</si>
  <si>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</si>
  <si>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</si>
  <si>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</si>
  <si>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</si>
  <si>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</si>
  <si>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</si>
  <si>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</si>
  <si>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</si>
  <si>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</si>
  <si>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</si>
  <si>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</si>
  <si>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</si>
  <si>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</si>
  <si>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</si>
  <si>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</si>
  <si>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</si>
  <si>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</si>
  <si>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</si>
  <si>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</si>
  <si>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</si>
  <si>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</si>
  <si>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</si>
  <si>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</si>
  <si>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</si>
  <si>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</si>
  <si>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</si>
  <si>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</si>
  <si>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</si>
  <si>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</si>
  <si>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</si>
  <si>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</si>
  <si>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</si>
  <si>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</si>
  <si>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</si>
  <si>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</si>
  <si>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</si>
  <si>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</si>
  <si>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</si>
  <si>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</si>
  <si>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</si>
  <si>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</si>
  <si>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</si>
  <si>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</si>
  <si>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</si>
  <si>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</si>
  <si>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</si>
  <si>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</si>
  <si>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</si>
  <si>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</si>
  <si>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</si>
  <si>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</si>
  <si>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</si>
  <si>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</si>
  <si>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</si>
  <si>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</si>
  <si>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</si>
  <si>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</si>
  <si>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</si>
  <si>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</si>
  <si>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</si>
  <si>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</si>
  <si>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</si>
  <si>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</si>
  <si>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</si>
  <si>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</si>
  <si>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</si>
  <si>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</si>
  <si>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</si>
  <si>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</si>
  <si>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</si>
  <si>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</si>
  <si>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</si>
  <si>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</si>
  <si>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</si>
  <si>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</si>
  <si>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</si>
  <si>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</si>
  <si>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</si>
  <si>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</si>
  <si>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</si>
  <si>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</si>
  <si>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</si>
  <si>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</si>
  <si>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</si>
  <si>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</si>
  <si>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</si>
  <si>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</si>
  <si>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</si>
  <si>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</si>
  <si>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</si>
  <si>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</si>
  <si>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</si>
  <si>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</si>
  <si>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</si>
  <si>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</si>
  <si>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</si>
  <si>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</si>
  <si>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</si>
  <si>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</si>
  <si>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</si>
  <si>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</si>
  <si>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</si>
  <si>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</si>
  <si>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</si>
  <si>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</si>
  <si>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</si>
  <si>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</si>
  <si>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</si>
  <si>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</si>
  <si>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</si>
  <si>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</si>
  <si>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</si>
  <si>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</si>
  <si>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</si>
  <si>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</si>
  <si>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</si>
  <si>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</si>
  <si>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</si>
  <si>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</si>
  <si>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</si>
  <si>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</si>
  <si>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</si>
  <si>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</si>
  <si>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</si>
  <si>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</si>
  <si>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</si>
  <si>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</si>
  <si>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</si>
  <si>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</si>
  <si>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</si>
  <si>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</si>
  <si>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</si>
  <si>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</si>
  <si>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</si>
  <si>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</si>
  <si>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</si>
  <si>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</si>
  <si>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</si>
  <si>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</si>
  <si>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</si>
  <si>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</si>
  <si>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</si>
  <si>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</si>
  <si>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</si>
  <si>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</si>
  <si>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</si>
  <si>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</si>
  <si>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</si>
  <si>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</si>
  <si>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</si>
  <si>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</si>
  <si>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</si>
  <si>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</si>
  <si>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</si>
  <si>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</si>
  <si>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</si>
  <si>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</si>
  <si>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</si>
  <si>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</si>
  <si>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</si>
  <si>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</si>
  <si>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</si>
  <si>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</si>
  <si>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</si>
  <si>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</si>
  <si>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</si>
  <si>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</si>
  <si>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</si>
  <si>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</si>
  <si>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</si>
  <si>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</si>
  <si>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</si>
  <si>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</si>
  <si>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</si>
  <si>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</si>
  <si>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</si>
  <si>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</si>
  <si>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</si>
  <si>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</si>
  <si>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</si>
  <si>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</si>
  <si>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</si>
  <si>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</si>
  <si>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</si>
  <si>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</si>
  <si>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</si>
  <si>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</si>
  <si>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</si>
  <si>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</si>
  <si>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</si>
  <si>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</si>
  <si>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</si>
  <si>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</si>
  <si>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</si>
  <si>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</si>
  <si>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</si>
  <si>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</si>
  <si>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</si>
  <si>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</si>
  <si>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</si>
  <si>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</si>
  <si>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</si>
  <si>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</si>
  <si>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</si>
  <si>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</si>
  <si>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</si>
  <si>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</si>
  <si>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</si>
  <si>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</si>
  <si>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</si>
  <si>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</si>
  <si>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</si>
  <si>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</si>
  <si>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</si>
  <si>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</si>
  <si>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</si>
  <si>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</si>
  <si>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</si>
  <si>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</si>
  <si>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</si>
  <si>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</si>
  <si>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</si>
  <si>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</si>
  <si>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</si>
  <si>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</si>
  <si>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</si>
  <si>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</si>
  <si>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</si>
  <si>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</si>
  <si>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</si>
  <si>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</si>
  <si>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</si>
  <si>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</si>
  <si>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</si>
  <si>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</si>
  <si>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</si>
  <si>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</si>
  <si>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</si>
  <si>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</si>
  <si>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</si>
  <si>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</si>
  <si>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</si>
  <si>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</si>
  <si>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</si>
  <si>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</si>
  <si>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</si>
  <si>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</si>
  <si>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</si>
  <si>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</si>
  <si>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</si>
  <si>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</si>
  <si>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</si>
  <si>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</si>
  <si>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</si>
  <si>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</si>
  <si>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</si>
  <si>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</si>
  <si>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</si>
  <si>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</si>
  <si>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</si>
  <si>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</si>
  <si>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</si>
  <si>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</si>
  <si>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</si>
  <si>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</si>
  <si>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</si>
  <si>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</si>
  <si>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</si>
  <si>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</si>
  <si>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</si>
  <si>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</si>
  <si>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</si>
  <si>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</si>
  <si>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</si>
  <si>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</si>
  <si>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</si>
  <si>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</si>
  <si>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</si>
  <si>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</si>
  <si>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</si>
  <si>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</si>
  <si>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</si>
  <si>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</si>
  <si>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</si>
  <si>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</si>
  <si>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</si>
  <si>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</si>
  <si>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</si>
  <si>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</si>
  <si>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</si>
  <si>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</si>
  <si>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</si>
  <si>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</si>
  <si>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</si>
  <si>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</si>
  <si>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</si>
  <si>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</si>
  <si>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</si>
  <si>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</si>
  <si>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</si>
  <si>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</si>
  <si>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</si>
  <si>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</si>
  <si>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</si>
  <si>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</si>
  <si>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</si>
  <si>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</si>
  <si>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</si>
  <si>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</si>
  <si>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</si>
  <si>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</si>
  <si>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</si>
  <si>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</si>
  <si>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</si>
  <si>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</si>
  <si>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</si>
  <si>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</si>
  <si>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</si>
  <si>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</si>
  <si>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</si>
  <si>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</si>
  <si>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</si>
  <si>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</si>
  <si>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</si>
  <si>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</si>
  <si>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</si>
  <si>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</si>
  <si>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</si>
  <si>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</si>
  <si>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</si>
  <si>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</si>
  <si>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</si>
  <si>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</si>
  <si>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</si>
  <si>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</si>
  <si>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</si>
  <si>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</si>
  <si>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</si>
  <si>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</si>
  <si>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</si>
  <si>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</si>
  <si>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</si>
  <si>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</si>
  <si>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</si>
  <si>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</si>
  <si>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</si>
  <si>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</si>
  <si>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</si>
  <si>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</si>
  <si>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</si>
  <si>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</si>
  <si>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</si>
  <si>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</si>
  <si>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</si>
  <si>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</si>
  <si>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</si>
  <si>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</si>
  <si>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</si>
  <si>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</si>
  <si>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</si>
  <si>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</si>
  <si>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</si>
  <si>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</si>
  <si>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</si>
  <si>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</si>
  <si>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</si>
  <si>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</si>
  <si>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</si>
  <si>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</si>
  <si>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</si>
  <si>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</si>
  <si>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</si>
  <si>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</si>
  <si>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</si>
  <si>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</si>
  <si>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</si>
  <si>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</si>
  <si>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</si>
  <si>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</si>
  <si>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</si>
  <si>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</si>
  <si>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</si>
  <si>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</si>
  <si>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</si>
  <si>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</si>
  <si>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</si>
  <si>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</si>
  <si>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</si>
  <si>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</si>
  <si>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</si>
  <si>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</si>
  <si>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</si>
  <si>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</si>
  <si>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</si>
  <si>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</si>
  <si>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</si>
  <si>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</si>
  <si>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</si>
  <si>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</si>
  <si>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</si>
  <si>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</si>
  <si>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</si>
  <si>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</si>
  <si>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</si>
  <si>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</si>
  <si>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</si>
  <si>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</si>
  <si>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</si>
  <si>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</si>
  <si>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</si>
  <si>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</si>
  <si>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</si>
  <si>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</si>
  <si>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</si>
  <si>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</si>
  <si>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</si>
  <si>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</si>
  <si>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</si>
  <si>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</si>
  <si>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</si>
  <si>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</si>
  <si>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</si>
  <si>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</si>
  <si>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</si>
  <si>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</si>
  <si>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</si>
  <si>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</si>
  <si>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</si>
  <si>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</si>
  <si>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</si>
  <si>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</si>
  <si>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</si>
  <si>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</si>
  <si>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</si>
  <si>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</si>
  <si>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</si>
  <si>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</si>
  <si>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</si>
  <si>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</si>
  <si>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</si>
  <si>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</si>
  <si>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</si>
  <si>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</si>
  <si>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</si>
  <si>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</si>
  <si>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</si>
  <si>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</si>
  <si>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</si>
  <si>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</si>
  <si>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</si>
  <si>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</si>
  <si>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</si>
  <si>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</si>
  <si>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</si>
  <si>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</si>
  <si>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</si>
  <si>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</si>
  <si>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</si>
  <si>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</si>
  <si>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</si>
  <si>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</si>
  <si>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</si>
  <si>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</si>
  <si>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</si>
  <si>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</si>
  <si>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</si>
  <si>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</si>
  <si>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</si>
  <si>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</si>
  <si>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</si>
  <si>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</si>
  <si>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</si>
  <si>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</si>
  <si>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</si>
  <si>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</si>
  <si>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</si>
  <si>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</si>
  <si>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</si>
  <si>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</si>
  <si>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</si>
  <si>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</si>
  <si>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</si>
  <si>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</si>
  <si>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</si>
  <si>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</si>
  <si>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</si>
  <si>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</si>
  <si>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</si>
  <si>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</si>
  <si>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</si>
  <si>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</si>
  <si>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</si>
  <si>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</si>
  <si>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</si>
  <si>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</si>
  <si>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</si>
  <si>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</si>
  <si>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</si>
  <si>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</si>
  <si>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</si>
  <si>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</si>
  <si>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</si>
  <si>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</si>
  <si>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</si>
  <si>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</si>
  <si>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</si>
  <si>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</si>
  <si>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</si>
  <si>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</si>
  <si>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</si>
  <si>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</si>
  <si>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</si>
  <si>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</si>
  <si>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</si>
  <si>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</si>
  <si>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</si>
  <si>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</si>
  <si>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</si>
  <si>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</si>
  <si>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</si>
  <si>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</si>
  <si>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</si>
  <si>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</si>
  <si>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</si>
  <si>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</si>
  <si>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</si>
  <si>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</si>
  <si>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</si>
  <si>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</si>
  <si>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</si>
  <si>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</si>
  <si>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</si>
  <si>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</si>
  <si>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</si>
  <si>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</si>
  <si>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</si>
  <si>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</si>
  <si>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</si>
  <si>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</si>
  <si>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</si>
  <si>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</si>
  <si>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</si>
  <si>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</si>
  <si>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</si>
  <si>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</si>
  <si>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</si>
  <si>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</si>
  <si>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</si>
  <si>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</si>
  <si>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</si>
  <si>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</si>
  <si>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</si>
  <si>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</si>
  <si>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</si>
  <si>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</si>
  <si>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</si>
  <si>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</si>
  <si>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</si>
  <si>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</si>
  <si>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</si>
  <si>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</si>
  <si>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</si>
  <si>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</si>
  <si>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</si>
  <si>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</si>
  <si>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</si>
  <si>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</si>
  <si>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</si>
  <si>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</si>
  <si>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</si>
  <si>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</si>
  <si>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</si>
  <si>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</si>
  <si>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</si>
  <si>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</si>
  <si>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</si>
  <si>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</si>
  <si>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</si>
  <si>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</si>
  <si>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</si>
  <si>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</si>
  <si>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</si>
  <si>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</si>
  <si>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</si>
  <si>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</si>
  <si>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</si>
  <si>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</si>
  <si>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</si>
  <si>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</si>
  <si>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</si>
  <si>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</si>
  <si>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</si>
  <si>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</si>
  <si>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</si>
  <si>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</si>
  <si>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</si>
  <si>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</si>
  <si>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</si>
  <si>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</si>
  <si>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</si>
  <si>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</si>
  <si>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</si>
  <si>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</si>
  <si>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</si>
  <si>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</si>
  <si>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</si>
  <si>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</si>
  <si>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</si>
  <si>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</si>
  <si>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</si>
  <si>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</si>
  <si>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</si>
  <si>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</si>
  <si>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</si>
  <si>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</si>
  <si>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</si>
  <si>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</si>
  <si>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</si>
  <si>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</si>
  <si>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</si>
  <si>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</si>
  <si>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</si>
  <si>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</si>
  <si>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</si>
  <si>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</si>
  <si>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</si>
  <si>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</si>
  <si>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</si>
  <si>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</si>
  <si>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</si>
  <si>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</si>
  <si>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</si>
  <si>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</si>
  <si>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</si>
  <si>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</si>
  <si>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</si>
  <si>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</si>
  <si>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</si>
  <si>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</si>
  <si>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</si>
  <si>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</si>
  <si>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</si>
  <si>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</si>
  <si>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</si>
  <si>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</si>
  <si>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</si>
  <si>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</si>
  <si>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</si>
  <si>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</si>
  <si>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</si>
  <si>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</si>
  <si>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</si>
  <si>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</si>
  <si>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</si>
  <si>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</si>
  <si>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</si>
  <si>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</si>
  <si>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</si>
  <si>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</si>
  <si>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</si>
  <si>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</si>
  <si>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</si>
  <si>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</si>
  <si>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</si>
  <si>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</si>
  <si>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</si>
  <si>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</si>
  <si>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</si>
  <si>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</si>
  <si>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</si>
  <si>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</si>
  <si>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</si>
  <si>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</si>
  <si>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</si>
  <si>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</si>
  <si>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</si>
  <si>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</si>
  <si>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</si>
  <si>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</si>
  <si>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</si>
  <si>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</si>
  <si>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</si>
  <si>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</si>
  <si>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</si>
  <si>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</si>
  <si>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</si>
  <si>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</si>
  <si>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</si>
  <si>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</si>
  <si>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</si>
  <si>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</si>
  <si>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</si>
  <si>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</si>
  <si>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</si>
  <si>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</si>
  <si>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</si>
  <si>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</si>
  <si>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</si>
  <si>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</si>
  <si>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</si>
  <si>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</si>
  <si>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</si>
  <si>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</si>
  <si>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</si>
  <si>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</si>
  <si>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</si>
  <si>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</si>
  <si>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</si>
  <si>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</si>
  <si>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</si>
  <si>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</si>
  <si>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</si>
  <si>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</si>
  <si>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</si>
  <si>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</si>
  <si>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</si>
  <si>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</si>
  <si>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</si>
  <si>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</si>
  <si>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</si>
  <si>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</si>
  <si>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</si>
  <si>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</si>
  <si>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</si>
  <si>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</si>
  <si>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</si>
  <si>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</si>
  <si>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</si>
  <si>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</si>
  <si>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</si>
  <si>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</si>
  <si>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</si>
  <si>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</si>
  <si>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</si>
  <si>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</si>
  <si>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</si>
  <si>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</si>
  <si>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</si>
  <si>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</si>
  <si>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</si>
  <si>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</si>
  <si>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</si>
  <si>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</si>
  <si>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</si>
  <si>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</si>
  <si>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</si>
  <si>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</si>
  <si>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</si>
  <si>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</si>
  <si>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</si>
  <si>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</si>
  <si>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</si>
  <si>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</si>
  <si>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</si>
  <si>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</si>
  <si>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</si>
  <si>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</si>
  <si>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</si>
  <si>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</si>
  <si>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</si>
  <si>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</si>
  <si>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</si>
  <si>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</si>
  <si>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</si>
  <si>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</si>
  <si>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</si>
  <si>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</si>
  <si>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</si>
  <si>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</si>
  <si>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</si>
  <si>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</si>
  <si>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</si>
  <si>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</si>
  <si>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</si>
  <si>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</si>
  <si>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</si>
  <si>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</si>
  <si>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</si>
  <si>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</si>
  <si>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</si>
  <si>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</si>
  <si>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</si>
  <si>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</si>
  <si>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</si>
  <si>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</si>
  <si>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</si>
  <si>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</si>
  <si>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</si>
  <si>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</si>
  <si>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</si>
  <si>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</si>
  <si>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</si>
  <si>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</si>
  <si>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</si>
  <si>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</si>
  <si>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</si>
  <si>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</si>
  <si>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</si>
  <si>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</si>
  <si>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</si>
  <si>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</si>
  <si>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</si>
  <si>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</si>
  <si>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</si>
  <si>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</si>
  <si>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</si>
  <si>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</si>
  <si>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</si>
  <si>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</si>
  <si>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</si>
  <si>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</si>
  <si>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</si>
  <si>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</si>
  <si>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</si>
  <si>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</si>
  <si>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</si>
  <si>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</si>
  <si>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</si>
  <si>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</si>
  <si>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</si>
  <si>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</si>
  <si>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</si>
  <si>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</si>
  <si>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</si>
  <si>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</si>
  <si>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</si>
  <si>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</si>
  <si>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</si>
  <si>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</si>
  <si>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</si>
  <si>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</si>
  <si>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</si>
  <si>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</si>
  <si>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</si>
  <si>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</si>
  <si>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</si>
  <si>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</si>
  <si>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</si>
  <si>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</si>
  <si>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</si>
  <si>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</si>
  <si>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</si>
  <si>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</si>
  <si>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</si>
  <si>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</si>
  <si>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</si>
  <si>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</si>
  <si>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</si>
  <si>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</si>
  <si>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</si>
  <si>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</si>
  <si>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</si>
  <si>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</si>
  <si>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</si>
  <si>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</si>
  <si>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</si>
  <si>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</si>
  <si>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</si>
  <si>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</si>
  <si>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</si>
  <si>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</si>
  <si>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</si>
  <si>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</si>
  <si>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</si>
  <si>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</si>
  <si>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</si>
  <si>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</si>
  <si>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</si>
  <si>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</si>
  <si>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</si>
  <si>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</si>
  <si>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</si>
  <si>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</si>
  <si>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</si>
  <si>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</si>
  <si>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</si>
  <si>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</si>
  <si>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</si>
  <si>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</si>
  <si>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</si>
  <si>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</si>
  <si>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</si>
  <si>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</si>
  <si>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</si>
  <si>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</si>
  <si>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</si>
  <si>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</si>
  <si>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</si>
  <si>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</si>
  <si>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</si>
  <si>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</si>
  <si>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</si>
  <si>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</si>
  <si>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</si>
  <si>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</si>
  <si>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</si>
  <si>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</si>
  <si>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</si>
  <si>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</si>
  <si>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</si>
  <si>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</si>
  <si>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</si>
  <si>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</si>
  <si>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</si>
  <si>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</si>
  <si>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</si>
  <si>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</si>
  <si>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</si>
  <si>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</si>
  <si>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</si>
  <si>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</si>
  <si>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</si>
  <si>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</si>
  <si>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</si>
  <si>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</si>
  <si>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</si>
  <si>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</si>
  <si>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</si>
  <si>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</si>
  <si>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</si>
  <si>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</si>
  <si>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</si>
  <si>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</si>
  <si>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</si>
  <si>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</si>
  <si>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</si>
  <si>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</si>
  <si>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</si>
  <si>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</si>
  <si>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</si>
  <si>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</si>
  <si>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</si>
  <si>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</si>
  <si>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</si>
  <si>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</si>
  <si>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</si>
  <si>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</si>
  <si>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</si>
  <si>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</si>
  <si>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</si>
  <si>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</si>
  <si>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</si>
  <si>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</si>
  <si>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</si>
  <si>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</si>
  <si>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</si>
  <si>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</si>
  <si>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</si>
  <si>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</si>
  <si>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</si>
  <si>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</si>
  <si>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</si>
  <si>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</si>
  <si>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</si>
  <si>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</si>
  <si>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</si>
  <si>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</si>
  <si>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</si>
  <si>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</si>
  <si>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</si>
  <si>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</si>
  <si>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</si>
  <si>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</si>
  <si>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</si>
  <si>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</si>
  <si>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</si>
  <si>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</si>
  <si>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</si>
  <si>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</si>
  <si>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</si>
  <si>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</si>
  <si>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</si>
  <si>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</si>
  <si>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</si>
  <si>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</si>
  <si>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</si>
  <si>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</si>
  <si>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</si>
  <si>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</si>
  <si>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</si>
  <si>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</si>
  <si>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</si>
  <si>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</si>
  <si>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</si>
  <si>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</si>
  <si>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</si>
  <si>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</si>
  <si>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</si>
  <si>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</si>
  <si>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</si>
  <si>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</si>
  <si>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</si>
  <si>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</si>
  <si>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</si>
  <si>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</si>
  <si>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</si>
  <si>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</si>
  <si>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</si>
  <si>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</si>
  <si>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</si>
  <si>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</si>
  <si>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</si>
  <si>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</si>
  <si>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</si>
  <si>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</si>
  <si>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</si>
  <si>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</si>
  <si>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</si>
  <si>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</si>
  <si>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</si>
  <si>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</si>
  <si>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</si>
  <si>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</si>
  <si>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</si>
  <si>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</si>
  <si>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</si>
  <si>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</si>
  <si>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</si>
  <si>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</si>
  <si>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</si>
  <si>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</si>
  <si>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</si>
  <si>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</si>
  <si>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</si>
  <si>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</si>
  <si>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</si>
  <si>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</si>
  <si>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</si>
  <si>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</si>
  <si>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</si>
  <si>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</si>
  <si>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</si>
  <si>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</si>
  <si>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</si>
  <si>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</si>
  <si>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</si>
  <si>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</si>
  <si>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</si>
  <si>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</si>
  <si>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</si>
  <si>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</si>
  <si>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</si>
  <si>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</si>
  <si>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</si>
  <si>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</si>
  <si>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</si>
  <si>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</si>
  <si>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</si>
  <si>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</si>
  <si>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</si>
  <si>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</si>
  <si>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</si>
  <si>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</si>
  <si>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</si>
  <si>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</si>
  <si>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</si>
  <si>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</si>
  <si>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</si>
  <si>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</si>
  <si>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</si>
  <si>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</si>
  <si>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</si>
  <si>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</si>
  <si>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</si>
  <si>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</si>
  <si>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</si>
  <si>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</si>
  <si>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</si>
  <si>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</si>
  <si>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</si>
  <si>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</si>
  <si>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</si>
  <si>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</si>
  <si>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</si>
  <si>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</si>
  <si>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</si>
  <si>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</si>
  <si>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</si>
  <si>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</si>
  <si>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</si>
  <si>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</si>
  <si>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</si>
  <si>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</si>
  <si>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</si>
  <si>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</si>
  <si>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</si>
  <si>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</si>
  <si>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</si>
  <si>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</si>
  <si>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</si>
  <si>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</si>
  <si>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</si>
  <si>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</si>
  <si>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</si>
  <si>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</si>
  <si>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</si>
  <si>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</si>
  <si>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</si>
  <si>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</si>
  <si>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</si>
  <si>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</si>
  <si>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</si>
  <si>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</si>
  <si>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</si>
  <si>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</si>
  <si>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</si>
  <si>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</si>
  <si>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</si>
  <si>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</si>
  <si>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</si>
  <si>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</si>
  <si>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</si>
  <si>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</si>
  <si>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</si>
  <si>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</si>
  <si>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</si>
  <si>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</si>
  <si>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</si>
  <si>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</si>
  <si>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</si>
  <si>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</si>
  <si>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</si>
  <si>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</si>
  <si>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</si>
  <si>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</si>
  <si>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</si>
  <si>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</si>
  <si>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</si>
  <si>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</si>
  <si>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</si>
  <si>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</si>
  <si>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</si>
  <si>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</si>
  <si>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</si>
  <si>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</si>
  <si>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</si>
  <si>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</si>
  <si>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</si>
  <si>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</si>
  <si>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</si>
  <si>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</si>
  <si>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</si>
  <si>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</si>
  <si>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</si>
  <si>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</si>
  <si>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</si>
  <si>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</si>
  <si>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</si>
  <si>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</si>
  <si>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</si>
  <si>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</si>
  <si>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</si>
  <si>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</si>
  <si>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</si>
  <si>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</si>
  <si>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</si>
  <si>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</si>
  <si>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</si>
  <si>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</si>
  <si>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</si>
  <si>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</si>
  <si>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</si>
  <si>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</si>
  <si>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</si>
  <si>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</si>
  <si>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</si>
  <si>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</si>
  <si>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</si>
  <si>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</si>
  <si>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</si>
  <si>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</si>
  <si>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</si>
  <si>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</si>
  <si>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</si>
  <si>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</si>
  <si>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</si>
  <si>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</si>
  <si>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</si>
  <si>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</si>
  <si>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</si>
  <si>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</si>
  <si>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</si>
  <si>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</si>
  <si>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</si>
  <si>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</si>
  <si>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</si>
  <si>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</si>
  <si>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</si>
  <si>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</si>
  <si>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</si>
  <si>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</si>
  <si>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</si>
  <si>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</si>
  <si>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</si>
  <si>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</si>
  <si>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</si>
  <si>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</si>
  <si>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</si>
  <si>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</si>
  <si>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</si>
  <si>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</si>
  <si>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</si>
  <si>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</si>
  <si>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</si>
  <si>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</si>
  <si>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</si>
  <si>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</si>
  <si>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</si>
  <si>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</si>
  <si>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</si>
  <si>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</si>
  <si>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</si>
  <si>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</si>
  <si>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</si>
  <si>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</si>
  <si>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</si>
  <si>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</si>
  <si>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</si>
  <si>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</si>
  <si>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</si>
  <si>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</si>
  <si>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</si>
  <si>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</si>
  <si>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</si>
  <si>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</si>
  <si>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</si>
  <si>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</si>
  <si>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</si>
  <si>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</si>
  <si>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</si>
  <si>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</si>
  <si>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</si>
  <si>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</si>
  <si>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</si>
  <si>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</si>
  <si>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</si>
  <si>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</si>
  <si>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</si>
  <si>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</si>
  <si>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</si>
  <si>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</si>
  <si>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</si>
  <si>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</si>
  <si>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</si>
  <si>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</si>
  <si>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</si>
  <si>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</si>
  <si>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</si>
  <si>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</si>
  <si>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</si>
  <si>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</si>
  <si>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</si>
  <si>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</si>
  <si>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</si>
  <si>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</si>
  <si>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</si>
  <si>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</si>
  <si>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</si>
  <si>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</si>
  <si>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</si>
  <si>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</si>
  <si>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</si>
  <si>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</si>
  <si>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</si>
  <si>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</si>
  <si>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</si>
  <si>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</si>
  <si>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</si>
  <si>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</si>
  <si>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</si>
  <si>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</si>
  <si>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</si>
  <si>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</si>
  <si>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</si>
  <si>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</si>
  <si>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</si>
  <si>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</si>
  <si>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</si>
  <si>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</si>
  <si>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</si>
  <si>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</si>
  <si>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</si>
  <si>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</si>
  <si>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</si>
  <si>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</si>
  <si>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</si>
  <si>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</si>
  <si>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</si>
  <si>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</si>
  <si>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</si>
  <si>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</si>
  <si>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</si>
  <si>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</si>
  <si>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</si>
  <si>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</si>
  <si>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</si>
  <si>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</si>
  <si>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</si>
  <si>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</si>
  <si>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</si>
  <si>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</si>
  <si>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</si>
  <si>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</si>
  <si>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</si>
  <si>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</si>
  <si>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</si>
  <si>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</si>
  <si>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</si>
  <si>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</si>
  <si>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</si>
  <si>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</si>
  <si>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</si>
  <si>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</si>
  <si>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</si>
  <si>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</si>
  <si>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</si>
  <si>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</si>
  <si>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</si>
  <si>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</si>
  <si>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</si>
  <si>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</si>
  <si>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</si>
  <si>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</si>
  <si>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</si>
  <si>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</si>
  <si>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</si>
  <si>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</si>
  <si>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</si>
  <si>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</si>
  <si>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</si>
  <si>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</si>
  <si>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</si>
  <si>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</si>
  <si>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</si>
  <si>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</si>
  <si>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</si>
  <si>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</si>
  <si>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</si>
  <si>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</si>
  <si>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</si>
  <si>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</si>
  <si>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</si>
  <si>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</si>
  <si>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</si>
  <si>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</si>
  <si>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</si>
  <si>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</si>
  <si>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</si>
  <si>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</si>
  <si>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</si>
  <si>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</si>
  <si>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</si>
  <si>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</si>
  <si>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</si>
  <si>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</si>
  <si>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</si>
  <si>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</si>
  <si>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</si>
  <si>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</si>
  <si>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</si>
  <si>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</si>
  <si>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</si>
  <si>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</si>
  <si>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</si>
  <si>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</si>
  <si>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</si>
  <si>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</si>
  <si>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</si>
  <si>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</si>
  <si>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</si>
  <si>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</si>
  <si>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</si>
  <si>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</si>
  <si>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</si>
  <si>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</si>
  <si>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</si>
  <si>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</si>
  <si>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</si>
  <si>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</si>
  <si>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</si>
  <si>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</si>
  <si>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</si>
  <si>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</si>
  <si>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</si>
  <si>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</si>
  <si>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</si>
  <si>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</si>
  <si>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</si>
  <si>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</si>
  <si>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</si>
  <si>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</si>
  <si>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</si>
  <si>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</si>
  <si>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</si>
  <si>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</si>
  <si>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</si>
  <si>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</si>
  <si>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</si>
  <si>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</si>
  <si>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</si>
  <si>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</si>
  <si>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</si>
  <si>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</si>
  <si>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</si>
  <si>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</si>
  <si>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</si>
  <si>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</si>
  <si>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</si>
  <si>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</si>
  <si>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</si>
  <si>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</si>
  <si>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</si>
  <si>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</si>
  <si>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</si>
  <si>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</si>
  <si>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</si>
  <si>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</si>
  <si>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</si>
  <si>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</si>
  <si>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</si>
  <si>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</si>
  <si>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</si>
  <si>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</si>
  <si>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</si>
  <si>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</si>
  <si>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</si>
  <si>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</si>
  <si>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</si>
  <si>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</si>
  <si>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</si>
  <si>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</si>
  <si>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</si>
  <si>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</si>
  <si>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</si>
  <si>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</si>
  <si>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</si>
  <si>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</si>
  <si>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</si>
  <si>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</si>
  <si>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</si>
  <si>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</si>
  <si>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</si>
  <si>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</si>
  <si>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</si>
  <si>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</si>
  <si>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</si>
  <si>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</si>
  <si>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</si>
  <si>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</si>
  <si>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</si>
  <si>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</si>
  <si>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</si>
  <si>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</si>
  <si>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</si>
  <si>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</si>
  <si>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</si>
  <si>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</si>
  <si>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</si>
  <si>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</si>
  <si>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</si>
  <si>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</si>
  <si>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</si>
  <si>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</si>
  <si>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</si>
  <si>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</si>
  <si>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</si>
  <si>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</si>
  <si>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</si>
  <si>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</si>
  <si>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</si>
  <si>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</si>
  <si>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</si>
  <si>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</si>
  <si>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</si>
  <si>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</si>
  <si>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</si>
  <si>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</si>
  <si>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</si>
  <si>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</si>
  <si>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</si>
  <si>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</si>
  <si>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</si>
  <si>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</si>
  <si>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</si>
  <si>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</si>
  <si>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</si>
  <si>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</si>
  <si>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</si>
  <si>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</si>
  <si>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</si>
  <si>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</si>
  <si>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</si>
  <si>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</si>
  <si>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</si>
  <si>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</si>
  <si>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</si>
  <si>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</si>
  <si>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</si>
  <si>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</si>
  <si>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</si>
  <si>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</si>
  <si>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</si>
  <si>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</si>
  <si>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</si>
  <si>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</si>
  <si>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</si>
  <si>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</si>
  <si>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</si>
  <si>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</si>
  <si>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</si>
  <si>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</si>
  <si>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</si>
  <si>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</si>
  <si>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</si>
  <si>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</si>
  <si>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</si>
  <si>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</si>
  <si>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</si>
  <si>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</si>
  <si>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</si>
  <si>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</si>
  <si>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</si>
  <si>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</si>
  <si>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</si>
  <si>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</si>
  <si>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</si>
  <si>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</si>
  <si>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</si>
  <si>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</si>
  <si>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</si>
  <si>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</si>
  <si>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</si>
  <si>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</si>
  <si>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</si>
  <si>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</si>
  <si>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</si>
  <si>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</si>
  <si>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</si>
  <si>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</si>
  <si>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</si>
  <si>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</si>
  <si>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</si>
  <si>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</si>
  <si>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</si>
  <si>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</si>
  <si>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</si>
  <si>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</si>
  <si>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</si>
  <si>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</si>
  <si>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</si>
  <si>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</si>
  <si>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</si>
  <si>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</si>
  <si>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</si>
  <si>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</si>
  <si>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</si>
  <si>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</si>
  <si>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</si>
  <si>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</si>
  <si>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</si>
  <si>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</si>
  <si>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</si>
  <si>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</si>
  <si>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</si>
  <si>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</si>
  <si>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</si>
  <si>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</si>
  <si>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</si>
  <si>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</si>
  <si>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</si>
  <si>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</si>
  <si>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</si>
  <si>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</si>
  <si>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</si>
  <si>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</si>
  <si>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</si>
  <si>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</si>
  <si>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</si>
  <si>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</si>
  <si>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</si>
  <si>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</si>
  <si>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</si>
  <si>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</si>
  <si>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</si>
  <si>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</si>
  <si>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</si>
  <si>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</si>
  <si>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</si>
  <si>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</si>
  <si>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</si>
  <si>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</si>
  <si>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</si>
  <si>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</si>
  <si>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</si>
  <si>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</si>
  <si>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</si>
  <si>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</si>
  <si>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</si>
  <si>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</si>
  <si>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</si>
  <si>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</si>
  <si>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</si>
  <si>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</si>
  <si>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</si>
  <si>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</si>
  <si>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</si>
  <si>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</si>
  <si>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</si>
  <si>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</si>
  <si>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</si>
  <si>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</si>
  <si>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</si>
  <si>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</si>
  <si>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</si>
  <si>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</si>
  <si>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</si>
  <si>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</si>
  <si>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</si>
  <si>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</si>
  <si>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</si>
  <si>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</si>
  <si>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</si>
  <si>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</si>
  <si>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</si>
  <si>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</si>
  <si>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</si>
  <si>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</si>
  <si>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</si>
  <si>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</si>
  <si>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</si>
  <si>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</si>
  <si>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</si>
  <si>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</si>
  <si>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</si>
  <si>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</si>
  <si>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</si>
  <si>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</si>
  <si>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</si>
  <si>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</si>
  <si>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</si>
  <si>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</si>
  <si>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</si>
  <si>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</si>
  <si>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</si>
  <si>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</si>
  <si>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</si>
  <si>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</si>
  <si>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</si>
  <si>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</si>
  <si>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</si>
  <si>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</si>
  <si>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</si>
  <si>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</si>
  <si>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</si>
  <si>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</si>
  <si>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</si>
  <si>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</si>
  <si>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</si>
  <si>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</si>
  <si>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</si>
  <si>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</si>
  <si>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</si>
  <si>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</si>
  <si>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</si>
  <si>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</si>
  <si>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</si>
  <si>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</si>
  <si>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</si>
  <si>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</si>
  <si>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</si>
  <si>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</si>
  <si>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</si>
  <si>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</si>
  <si>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</si>
  <si>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</si>
  <si>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</si>
  <si>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</si>
  <si>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</si>
  <si>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</si>
  <si>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</si>
  <si>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</si>
  <si>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</si>
  <si>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</si>
  <si>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</si>
  <si>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</si>
  <si>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</si>
  <si>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</si>
  <si>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</si>
  <si>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</si>
  <si>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</si>
  <si>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</si>
  <si>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</si>
  <si>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</si>
  <si>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</si>
  <si>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</si>
  <si>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</si>
  <si>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</si>
  <si>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</si>
  <si>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</si>
  <si>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</si>
  <si>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</si>
  <si>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</si>
  <si>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</si>
  <si>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</si>
  <si>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</si>
  <si>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</si>
  <si>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</si>
  <si>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</si>
  <si>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</si>
  <si>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</si>
  <si>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</si>
  <si>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</si>
  <si>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</si>
  <si>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</si>
  <si>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</si>
  <si>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</si>
  <si>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</si>
  <si>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</si>
  <si>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</si>
  <si>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</si>
  <si>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</si>
  <si>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</si>
  <si>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</si>
  <si>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</si>
  <si>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</si>
  <si>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</si>
  <si>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</si>
  <si>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</si>
  <si>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</si>
  <si>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</si>
  <si>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</si>
  <si>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</si>
  <si>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</si>
  <si>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</si>
  <si>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</si>
  <si>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</si>
  <si>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</si>
  <si>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</si>
  <si>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</si>
  <si>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</si>
  <si>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</si>
  <si>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</si>
  <si>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</si>
  <si>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</si>
  <si>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</si>
  <si>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</si>
  <si>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</si>
  <si>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</si>
  <si>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</si>
  <si>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</si>
  <si>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</si>
  <si>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</si>
  <si>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</si>
  <si>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</si>
  <si>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</si>
  <si>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</si>
  <si>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</si>
  <si>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</si>
  <si>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</si>
  <si>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</si>
  <si>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</si>
  <si>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</si>
  <si>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</si>
  <si>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</si>
  <si>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</si>
  <si>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</si>
  <si>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</si>
  <si>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</si>
  <si>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</si>
  <si>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</si>
  <si>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</si>
  <si>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</si>
  <si>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</si>
  <si>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</si>
  <si>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</si>
  <si>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</si>
  <si>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</si>
  <si>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</si>
  <si>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</si>
  <si>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</si>
  <si>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</si>
  <si>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</si>
  <si>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</si>
  <si>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</si>
  <si>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</si>
  <si>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</si>
  <si>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</si>
  <si>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</si>
  <si>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</si>
  <si>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</si>
  <si>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</si>
  <si>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</si>
  <si>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</si>
  <si>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</si>
  <si>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</si>
  <si>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</si>
  <si>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</si>
  <si>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</si>
  <si>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</si>
  <si>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</si>
  <si>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</si>
  <si>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</si>
  <si>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</si>
  <si>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</si>
  <si>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</si>
  <si>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</si>
  <si>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</si>
  <si>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</si>
  <si>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</si>
  <si>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</si>
  <si>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</si>
  <si>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</si>
  <si>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</si>
  <si>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</si>
  <si>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</si>
  <si>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</si>
  <si>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</si>
  <si>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</si>
  <si>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</si>
  <si>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</si>
  <si>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</si>
  <si>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</si>
  <si>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</si>
  <si>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</si>
  <si>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</si>
  <si>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</si>
  <si>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</si>
  <si>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</si>
  <si>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</si>
  <si>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</si>
  <si>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</si>
  <si>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</si>
  <si>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</si>
  <si>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</si>
  <si>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</si>
  <si>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</si>
  <si>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</si>
  <si>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</si>
  <si>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</si>
  <si>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</si>
  <si>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</si>
  <si>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</si>
  <si>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</si>
  <si>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</si>
  <si>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</si>
  <si>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</si>
  <si>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</si>
  <si>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</si>
  <si>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</si>
  <si>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</si>
  <si>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</si>
  <si>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</si>
  <si>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</si>
  <si>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</si>
  <si>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</si>
  <si>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</si>
  <si>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</si>
  <si>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</si>
  <si>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</si>
  <si>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</si>
  <si>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</si>
  <si>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</si>
  <si>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</si>
  <si>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</si>
  <si>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</si>
  <si>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</si>
  <si>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</si>
  <si>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</si>
  <si>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</si>
  <si>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</si>
  <si>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</si>
  <si>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</si>
  <si>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</si>
  <si>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</si>
  <si>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</si>
  <si>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</si>
  <si>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</si>
  <si>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</si>
  <si>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</si>
  <si>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</si>
  <si>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</si>
  <si>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</si>
  <si>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</si>
  <si>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</si>
  <si>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</si>
  <si>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</si>
  <si>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</si>
  <si>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</si>
  <si>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</si>
  <si>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</si>
  <si>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</si>
  <si>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</si>
  <si>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</si>
  <si>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</si>
  <si>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</si>
  <si>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</si>
  <si>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</si>
  <si>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</si>
  <si>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</si>
  <si>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</si>
  <si>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</si>
  <si>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</si>
  <si>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</si>
  <si>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</si>
  <si>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</si>
  <si>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</si>
  <si>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</si>
  <si>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</si>
  <si>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</si>
  <si>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</si>
  <si>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</si>
  <si>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</si>
  <si>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</si>
  <si>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</si>
  <si>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</si>
  <si>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</si>
  <si>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</si>
  <si>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</si>
  <si>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</si>
  <si>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</si>
  <si>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</si>
  <si>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</si>
  <si>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</si>
  <si>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</si>
  <si>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</si>
  <si>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</si>
  <si>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</si>
  <si>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</si>
  <si>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</si>
  <si>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</si>
  <si>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</si>
  <si>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</si>
  <si>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</si>
  <si>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</si>
  <si>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</si>
  <si>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</si>
  <si>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</si>
  <si>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</si>
  <si>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</si>
  <si>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</si>
  <si>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</si>
  <si>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</si>
  <si>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</si>
  <si>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</si>
  <si>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</si>
  <si>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</si>
  <si>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</si>
  <si>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</si>
  <si>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</si>
  <si>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</si>
  <si>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</si>
  <si>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</si>
  <si>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</si>
  <si>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</si>
  <si>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</si>
  <si>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</si>
  <si>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</si>
  <si>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</si>
  <si>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</si>
  <si>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</si>
  <si>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</si>
  <si>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</si>
  <si>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</si>
  <si>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</si>
  <si>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</si>
  <si>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</si>
  <si>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</si>
  <si>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</si>
  <si>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</si>
  <si>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</si>
  <si>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</si>
  <si>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</si>
  <si>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</si>
  <si>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</si>
  <si>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</si>
  <si>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</si>
  <si>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</si>
  <si>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</si>
  <si>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</si>
  <si>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</si>
  <si>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</si>
  <si>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</si>
  <si>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</si>
  <si>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</si>
  <si>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</si>
  <si>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</si>
  <si>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</si>
  <si>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</si>
  <si>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</si>
  <si>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</si>
  <si>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</si>
  <si>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</si>
  <si>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</si>
  <si>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</si>
  <si>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</si>
  <si>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</si>
  <si>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</si>
  <si>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</si>
  <si>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</si>
  <si>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</si>
  <si>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</si>
  <si>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</si>
  <si>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</si>
  <si>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</si>
  <si>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</si>
  <si>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</si>
  <si>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</si>
  <si>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</si>
  <si>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</si>
  <si>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</si>
  <si>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</si>
  <si>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</si>
  <si>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</si>
  <si>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</si>
  <si>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</si>
  <si>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</si>
  <si>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</si>
  <si>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</si>
  <si>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</si>
  <si>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</si>
  <si>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</si>
  <si>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</si>
  <si>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</si>
  <si>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</si>
  <si>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</si>
  <si>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</si>
  <si>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</si>
  <si>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</si>
  <si>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</si>
  <si>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</si>
  <si>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</si>
  <si>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</si>
  <si>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</si>
  <si>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</si>
  <si>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</si>
  <si>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</si>
  <si>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</si>
  <si>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</si>
  <si>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</si>
  <si>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</si>
  <si>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</si>
  <si>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</si>
  <si>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</si>
  <si>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</si>
  <si>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</si>
  <si>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</si>
  <si>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</si>
  <si>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</si>
  <si>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</si>
  <si>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</si>
  <si>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</si>
  <si>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</si>
  <si>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</si>
  <si>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</si>
  <si>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</si>
  <si>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</si>
  <si>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</si>
  <si>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</si>
  <si>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</si>
  <si>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</si>
  <si>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</si>
  <si>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</si>
  <si>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</si>
  <si>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</si>
  <si>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</si>
  <si>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</si>
  <si>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</si>
  <si>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</si>
  <si>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</si>
  <si>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</si>
  <si>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</si>
  <si>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</si>
  <si>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</si>
  <si>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</si>
  <si>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</si>
  <si>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</si>
  <si>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</si>
  <si>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</si>
  <si>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</si>
  <si>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</si>
  <si>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</si>
  <si>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</si>
  <si>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</si>
  <si>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</si>
  <si>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</si>
  <si>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</si>
  <si>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</si>
  <si>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</si>
  <si>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</si>
  <si>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</si>
  <si>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</si>
  <si>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</si>
  <si>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</si>
  <si>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</si>
  <si>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</si>
  <si>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</si>
  <si>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</si>
  <si>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</si>
  <si>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</si>
  <si>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</si>
  <si>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</si>
  <si>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</si>
  <si>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</si>
  <si>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</si>
  <si>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</si>
  <si>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</si>
  <si>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</si>
  <si>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</si>
  <si>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</si>
  <si>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</si>
  <si>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</si>
  <si>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</si>
  <si>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</si>
  <si>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</si>
  <si>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</si>
  <si>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</si>
  <si>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</si>
  <si>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</si>
  <si>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</si>
  <si>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</si>
  <si>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</si>
  <si>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</si>
  <si>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</si>
  <si>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</si>
  <si>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</si>
  <si>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</si>
  <si>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</si>
  <si>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</si>
  <si>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</si>
  <si>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</si>
  <si>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</si>
  <si>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</si>
  <si>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</si>
  <si>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</si>
  <si>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</si>
  <si>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</si>
  <si>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</si>
  <si>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</si>
  <si>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</si>
  <si>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</si>
  <si>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</si>
  <si>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</si>
  <si>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</si>
  <si>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</si>
  <si>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</si>
  <si>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</si>
  <si>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</si>
  <si>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</si>
  <si>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</si>
  <si>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</si>
  <si>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</si>
  <si>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</si>
  <si>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</si>
  <si>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</si>
  <si>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</si>
  <si>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</si>
  <si>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</si>
  <si>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</si>
  <si>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</si>
  <si>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</si>
  <si>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</si>
  <si>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</si>
  <si>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</si>
  <si>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</si>
  <si>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</si>
  <si>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</si>
  <si>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</si>
  <si>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</si>
  <si>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</si>
  <si>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</si>
  <si>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</si>
  <si>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</si>
  <si>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</si>
  <si>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</si>
  <si>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</si>
  <si>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</si>
  <si>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</si>
  <si>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</si>
  <si>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</si>
  <si>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</si>
  <si>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</si>
  <si>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</si>
  <si>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</si>
  <si>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</si>
  <si>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</si>
  <si>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</si>
  <si>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</si>
  <si>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</si>
  <si>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</si>
  <si>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</si>
  <si>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</si>
  <si>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</si>
  <si>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</si>
  <si>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</si>
  <si>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</si>
  <si>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</si>
  <si>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</si>
  <si>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</si>
  <si>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</si>
  <si>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</si>
  <si>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</si>
  <si>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</si>
  <si>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</si>
  <si>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</si>
  <si>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</si>
  <si>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</si>
  <si>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</si>
  <si>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</si>
  <si>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</si>
  <si>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</si>
  <si>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</si>
  <si>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</si>
  <si>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</si>
  <si>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</si>
  <si>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</si>
  <si>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</si>
  <si>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</si>
  <si>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</si>
  <si>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</si>
  <si>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</si>
  <si>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</si>
  <si>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</si>
  <si>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</si>
  <si>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</si>
  <si>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</si>
  <si>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</si>
  <si>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</si>
  <si>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</si>
  <si>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</si>
  <si>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</si>
  <si>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</si>
  <si>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</si>
  <si>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</si>
  <si>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</si>
  <si>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</si>
  <si>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</si>
  <si>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</si>
  <si>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</si>
  <si>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</si>
  <si>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</si>
  <si>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</si>
  <si>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</si>
  <si>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</si>
  <si>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</si>
  <si>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</si>
  <si>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</si>
  <si>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</si>
  <si>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</si>
  <si>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</si>
  <si>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</si>
  <si>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</si>
  <si>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</si>
  <si>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</si>
  <si>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</si>
  <si>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</si>
  <si>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</si>
  <si>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</si>
  <si>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</si>
  <si>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</si>
  <si>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</si>
  <si>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</si>
  <si>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</si>
  <si>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</si>
  <si>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</si>
  <si>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</si>
  <si>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</si>
  <si>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</si>
  <si>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</si>
  <si>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</si>
  <si>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</si>
  <si>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</si>
  <si>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</si>
  <si>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</si>
  <si>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</si>
  <si>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</si>
  <si>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</si>
  <si>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</si>
  <si>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</si>
  <si>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</si>
  <si>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</si>
  <si>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</si>
  <si>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</si>
  <si>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</si>
  <si>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</si>
  <si>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</si>
  <si>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</si>
  <si>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</si>
  <si>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</si>
  <si>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</si>
  <si>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</si>
  <si>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</si>
  <si>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</si>
  <si>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</si>
  <si>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</si>
  <si>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</si>
  <si>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</si>
  <si>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</si>
  <si>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</si>
  <si>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</si>
  <si>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</si>
  <si>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</si>
  <si>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</si>
  <si>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</si>
  <si>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</si>
  <si>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</si>
  <si>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</si>
  <si>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</si>
  <si>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</si>
  <si>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</si>
  <si>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</si>
  <si>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</si>
  <si>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</si>
  <si>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</si>
  <si>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</si>
  <si>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</si>
  <si>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</si>
  <si>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</si>
  <si>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</si>
  <si>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</si>
  <si>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</si>
  <si>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</si>
  <si>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</si>
  <si>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</si>
  <si>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</si>
  <si>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</si>
  <si>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</si>
  <si>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</si>
  <si>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</si>
  <si>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</si>
  <si>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</si>
  <si>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</si>
  <si>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</si>
  <si>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</si>
  <si>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</si>
  <si>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</si>
  <si>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</si>
  <si>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</si>
  <si>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</si>
  <si>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</si>
  <si>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</si>
  <si>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</si>
  <si>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</si>
  <si>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</si>
  <si>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</si>
  <si>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</si>
  <si>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</si>
  <si>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</si>
  <si>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</si>
  <si>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</si>
  <si>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</si>
  <si>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</si>
  <si>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</si>
  <si>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</si>
  <si>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</si>
  <si>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</si>
  <si>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</si>
  <si>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</si>
  <si>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</si>
  <si>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</si>
  <si>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</si>
  <si>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</si>
  <si>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</si>
  <si>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</si>
  <si>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</si>
  <si>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</si>
  <si>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</si>
  <si>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</si>
  <si>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</si>
  <si>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</si>
  <si>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</si>
  <si>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</si>
  <si>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</si>
  <si>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</si>
  <si>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</si>
  <si>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</si>
  <si>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</si>
  <si>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</si>
  <si>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</si>
  <si>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</si>
  <si>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</si>
  <si>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</si>
  <si>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</si>
  <si>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</si>
  <si>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</si>
  <si>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</si>
  <si>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</si>
  <si>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</si>
  <si>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</si>
  <si>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</si>
  <si>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</si>
  <si>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</si>
  <si>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</si>
  <si>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</si>
  <si>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</si>
  <si>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</si>
  <si>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</si>
  <si>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</si>
  <si>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</si>
  <si>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</si>
  <si>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</si>
  <si>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</si>
  <si>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</si>
  <si>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</si>
  <si>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</si>
  <si>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</si>
  <si>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</si>
  <si>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</si>
  <si>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</si>
  <si>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</si>
  <si>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</si>
  <si>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</si>
  <si>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</si>
  <si>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</si>
  <si>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</si>
  <si>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</si>
  <si>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</si>
  <si>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</si>
  <si>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</si>
  <si>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</si>
  <si>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</si>
  <si>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</si>
  <si>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</si>
  <si>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</si>
  <si>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</si>
  <si>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</si>
  <si>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</si>
  <si>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</si>
  <si>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</si>
  <si>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</si>
  <si>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</si>
  <si>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</si>
  <si>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</si>
  <si>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</si>
  <si>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</si>
  <si>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</si>
  <si>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</si>
  <si>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</si>
  <si>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</si>
  <si>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</si>
  <si>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</si>
  <si>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</si>
  <si>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</si>
  <si>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</si>
  <si>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</si>
  <si>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</si>
  <si>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</si>
  <si>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</si>
  <si>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</si>
  <si>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</si>
  <si>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</si>
  <si>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</si>
  <si>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</si>
  <si>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</si>
  <si>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</si>
  <si>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</si>
  <si>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</si>
  <si>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</si>
  <si>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</si>
  <si>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</si>
  <si>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</si>
  <si>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</si>
  <si>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</si>
  <si>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</si>
  <si>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</si>
  <si>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</si>
  <si>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</si>
  <si>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</si>
  <si>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</si>
  <si>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</si>
  <si>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</si>
  <si>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</si>
  <si>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</si>
  <si>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</si>
  <si>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</si>
  <si>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</si>
  <si>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</si>
  <si>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</si>
  <si>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</si>
  <si>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</si>
  <si>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</si>
  <si>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</si>
  <si>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</si>
  <si>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</si>
  <si>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</si>
  <si>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</si>
  <si>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</si>
  <si>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</si>
  <si>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</si>
  <si>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</si>
  <si>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</si>
  <si>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</si>
  <si>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</si>
  <si>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</si>
  <si>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</si>
  <si>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</si>
  <si>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</si>
  <si>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</si>
  <si>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</si>
  <si>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</si>
  <si>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</si>
  <si>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</si>
  <si>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</si>
  <si>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</si>
  <si>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</si>
  <si>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</si>
  <si>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</si>
  <si>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</si>
  <si>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</si>
  <si>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</si>
  <si>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</si>
  <si>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</si>
  <si>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</si>
  <si>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</si>
  <si>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</si>
  <si>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</si>
  <si>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</si>
  <si>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</si>
  <si>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</si>
  <si>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</si>
  <si>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</si>
  <si>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</si>
  <si>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</si>
  <si>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</si>
  <si>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</si>
  <si>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</si>
  <si>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</si>
  <si>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</si>
  <si>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</si>
  <si>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</si>
  <si>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</si>
  <si>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</si>
  <si>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</si>
  <si>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</si>
  <si>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</si>
  <si>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</si>
  <si>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</si>
  <si>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</si>
  <si>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</si>
  <si>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</si>
  <si>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</si>
  <si>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</si>
  <si>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</si>
  <si>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</si>
  <si>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</si>
  <si>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</si>
  <si>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</si>
  <si>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</si>
  <si>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</si>
  <si>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</si>
  <si>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</si>
  <si>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</si>
  <si>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</si>
  <si>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</si>
  <si>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</si>
  <si>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</si>
  <si>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</si>
  <si>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</si>
  <si>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</si>
  <si>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</si>
  <si>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</si>
  <si>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</si>
  <si>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</si>
  <si>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</si>
  <si>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</si>
  <si>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</si>
  <si>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</si>
  <si>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</si>
  <si>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</si>
  <si>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</si>
  <si>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</si>
  <si>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</si>
  <si>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</si>
  <si>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</si>
  <si>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</si>
  <si>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</si>
  <si>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</si>
  <si>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</si>
  <si>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</si>
  <si>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</si>
  <si>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</si>
  <si>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</si>
  <si>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</si>
  <si>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</si>
  <si>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</si>
  <si>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</si>
  <si>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</si>
  <si>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</si>
  <si>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</si>
  <si>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</si>
  <si>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</si>
  <si>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</si>
  <si>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</si>
  <si>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</si>
  <si>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</si>
  <si>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</si>
  <si>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</si>
  <si>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</si>
  <si>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</si>
  <si>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</si>
  <si>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</si>
  <si>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</si>
  <si>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</si>
  <si>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</si>
  <si>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</si>
  <si>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</si>
  <si>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</si>
  <si>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</si>
  <si>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</si>
  <si>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</si>
  <si>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</si>
  <si>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</si>
  <si>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</si>
  <si>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</si>
  <si>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</si>
  <si>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</si>
  <si>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</si>
  <si>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</si>
  <si>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</si>
  <si>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</si>
  <si>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</si>
  <si>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</si>
  <si>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</si>
  <si>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</si>
  <si>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</si>
  <si>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</si>
  <si>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</si>
  <si>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</si>
  <si>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</si>
  <si>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</si>
  <si>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</si>
  <si>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</si>
  <si>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</si>
  <si>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</si>
  <si>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</si>
  <si>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</si>
  <si>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</si>
  <si>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</si>
  <si>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</si>
  <si>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</si>
  <si>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</si>
  <si>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</si>
  <si>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</si>
  <si>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</si>
  <si>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</si>
  <si>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</si>
  <si>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</si>
  <si>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</si>
  <si>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</si>
  <si>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</si>
  <si>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</si>
  <si>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</si>
  <si>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</si>
  <si>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</si>
  <si>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</si>
  <si>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</si>
  <si>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</si>
  <si>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</si>
  <si>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</si>
  <si>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</si>
  <si>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</si>
  <si>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</si>
  <si>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</si>
  <si>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</si>
  <si>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</si>
  <si>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</si>
  <si>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</si>
  <si>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</si>
  <si>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</si>
  <si>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</si>
  <si>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</si>
  <si>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</si>
  <si>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</si>
  <si>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</si>
  <si>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</si>
  <si>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</si>
  <si>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</si>
  <si>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</si>
  <si>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</si>
  <si>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</si>
  <si>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</si>
  <si>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</si>
  <si>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</si>
  <si>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</si>
  <si>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</si>
  <si>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</si>
  <si>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</si>
  <si>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</si>
  <si>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</si>
  <si>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</si>
  <si>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</si>
  <si>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</si>
  <si>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</si>
  <si>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</si>
  <si>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</si>
  <si>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</si>
  <si>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</si>
  <si>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</si>
  <si>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</si>
  <si>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</si>
  <si>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</si>
  <si>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</si>
  <si>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</si>
  <si>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</si>
  <si>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</si>
  <si>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</si>
  <si>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</si>
  <si>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</si>
  <si>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</si>
  <si>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</si>
  <si>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</si>
  <si>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</si>
  <si>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</si>
  <si>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</si>
  <si>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</si>
  <si>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</si>
  <si>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</si>
  <si>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</si>
  <si>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</si>
  <si>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</si>
  <si>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</si>
  <si>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</si>
  <si>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</si>
  <si>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</si>
  <si>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</si>
  <si>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</si>
  <si>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</si>
  <si>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</si>
  <si>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</si>
  <si>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</si>
  <si>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</si>
  <si>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</si>
  <si>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</si>
  <si>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</si>
  <si>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</si>
  <si>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</si>
  <si>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</si>
  <si>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</si>
  <si>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</si>
  <si>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</si>
  <si>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</si>
  <si>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</si>
  <si>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</si>
  <si>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</si>
  <si>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</si>
  <si>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</si>
  <si>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</si>
  <si>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</si>
  <si>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</si>
  <si>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</si>
  <si>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</si>
  <si>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</si>
  <si>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</si>
  <si>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</si>
  <si>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</si>
  <si>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</si>
  <si>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</si>
  <si>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</si>
  <si>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</si>
  <si>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</si>
  <si>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</si>
  <si>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</si>
  <si>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</si>
  <si>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</si>
  <si>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</si>
  <si>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</si>
  <si>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</si>
  <si>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</si>
  <si>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</si>
  <si>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</si>
  <si>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</si>
  <si>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</si>
  <si>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</si>
  <si>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</si>
  <si>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</si>
  <si>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</si>
  <si>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</si>
  <si>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</si>
  <si>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</si>
  <si>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</si>
  <si>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</si>
  <si>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</si>
  <si>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</si>
  <si>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</si>
  <si>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</si>
  <si>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</si>
  <si>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</si>
  <si>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</si>
  <si>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</si>
  <si>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</si>
  <si>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</si>
  <si>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</si>
  <si>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</si>
  <si>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</si>
  <si>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</si>
  <si>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</si>
  <si>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</si>
  <si>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</si>
  <si>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</si>
  <si>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</si>
  <si>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</si>
  <si>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</si>
  <si>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</si>
  <si>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</si>
  <si>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</si>
  <si>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</si>
  <si>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</si>
  <si>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</si>
  <si>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</si>
  <si>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</si>
  <si>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</si>
  <si>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</si>
  <si>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</si>
  <si>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</si>
  <si>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</si>
  <si>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</si>
  <si>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</si>
  <si>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</si>
  <si>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</si>
  <si>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</si>
  <si>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</si>
  <si>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</si>
  <si>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</si>
  <si>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</si>
  <si>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</si>
  <si>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</si>
  <si>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</si>
  <si>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</si>
  <si>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</si>
  <si>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</si>
  <si>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</si>
  <si>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</si>
  <si>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</si>
  <si>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</si>
  <si>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</si>
  <si>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</si>
  <si>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</si>
  <si>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</si>
  <si>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</si>
  <si>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</si>
  <si>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</si>
  <si>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</si>
  <si>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</si>
  <si>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</si>
  <si>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</si>
  <si>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</si>
  <si>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</si>
  <si>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</si>
  <si>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</si>
  <si>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</si>
  <si>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</si>
  <si>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</si>
  <si>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</si>
  <si>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</si>
  <si>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</si>
  <si>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</si>
  <si>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</si>
  <si>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</si>
  <si>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</si>
  <si>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</si>
  <si>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</si>
  <si>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</si>
  <si>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</si>
  <si>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</si>
  <si>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</si>
  <si>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</si>
  <si>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</si>
  <si>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</si>
  <si>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</si>
  <si>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</si>
  <si>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</si>
  <si>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</si>
  <si>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</si>
  <si>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</si>
  <si>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</si>
  <si>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</si>
  <si>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</si>
  <si>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</si>
  <si>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</si>
  <si>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</si>
  <si>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</si>
  <si>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</si>
  <si>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</si>
  <si>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</si>
  <si>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</si>
  <si>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</si>
  <si>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</si>
  <si>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</si>
  <si>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</si>
  <si>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</si>
  <si>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</si>
  <si>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</si>
  <si>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</si>
  <si>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</si>
  <si>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</si>
  <si>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</si>
  <si>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</si>
  <si>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</si>
  <si>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</si>
  <si>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</si>
  <si>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</si>
  <si>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</si>
  <si>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</si>
  <si>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</si>
  <si>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</si>
  <si>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</si>
  <si>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</si>
  <si>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</si>
  <si>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</si>
  <si>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</si>
  <si>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</si>
  <si>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</si>
  <si>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</si>
  <si>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</si>
  <si>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</si>
  <si>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</si>
  <si>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</si>
  <si>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</si>
  <si>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</si>
  <si>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</si>
  <si>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</si>
  <si>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</si>
  <si>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</si>
  <si>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</si>
  <si>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</si>
  <si>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</si>
  <si>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</si>
  <si>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</si>
  <si>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</si>
  <si>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</si>
  <si>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</si>
  <si>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</si>
  <si>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</si>
  <si>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</si>
  <si>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</si>
  <si>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</si>
  <si>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</si>
  <si>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</si>
  <si>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</si>
  <si>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</si>
  <si>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</si>
  <si>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</si>
  <si>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</si>
  <si>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</si>
  <si>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</si>
  <si>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</si>
  <si>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</si>
  <si>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</si>
  <si>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</si>
  <si>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</si>
  <si>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</si>
  <si>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</si>
  <si>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</si>
  <si>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</si>
  <si>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</si>
  <si>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</si>
  <si>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</si>
  <si>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</si>
  <si>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</si>
  <si>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</si>
  <si>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</si>
  <si>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</si>
  <si>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</si>
  <si>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</si>
  <si>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</si>
  <si>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</si>
  <si>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</si>
  <si>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</si>
  <si>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</si>
  <si>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</si>
  <si>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</si>
  <si>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</si>
  <si>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</si>
  <si>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</si>
  <si>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</si>
  <si>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</si>
  <si>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</si>
  <si>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</si>
  <si>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</si>
  <si>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</si>
  <si>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</si>
  <si>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</si>
  <si>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</si>
  <si>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</si>
  <si>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</si>
  <si>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</si>
  <si>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</si>
  <si>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</si>
  <si>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</si>
  <si>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</si>
  <si>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</si>
  <si>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</si>
  <si>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</si>
  <si>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</si>
  <si>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</si>
  <si>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</si>
  <si>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</si>
  <si>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</si>
  <si>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</si>
  <si>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</si>
  <si>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</si>
  <si>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</si>
  <si>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</si>
  <si>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</si>
  <si>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</si>
  <si>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</si>
  <si>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</si>
  <si>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</si>
  <si>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</si>
  <si>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</si>
  <si>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</si>
  <si>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</si>
  <si>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</si>
  <si>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</si>
  <si>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</si>
  <si>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</si>
  <si>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</si>
  <si>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</si>
  <si>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</si>
  <si>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</si>
  <si>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</si>
  <si>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</si>
  <si>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</si>
  <si>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</si>
  <si>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</si>
  <si>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</si>
  <si>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</si>
  <si>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</si>
  <si>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</si>
  <si>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</si>
  <si>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</si>
  <si>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</si>
  <si>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</si>
  <si>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</si>
  <si>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</si>
  <si>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</si>
  <si>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</si>
  <si>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</si>
  <si>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</si>
  <si>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</si>
  <si>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</si>
  <si>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</si>
  <si>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</si>
  <si>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</si>
  <si>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</si>
  <si>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</si>
  <si>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</si>
  <si>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</si>
  <si>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</si>
  <si>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</si>
  <si>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</si>
  <si>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</si>
  <si>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</si>
  <si>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</si>
  <si>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</si>
  <si>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</si>
  <si>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</si>
  <si>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</si>
  <si>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</si>
  <si>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</si>
  <si>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</si>
  <si>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</si>
  <si>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</si>
  <si>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</si>
  <si>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</si>
  <si>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</si>
  <si>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</si>
  <si>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</si>
  <si>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</si>
  <si>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</si>
  <si>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</si>
  <si>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</si>
  <si>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</si>
  <si>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</si>
  <si>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</si>
  <si>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</si>
  <si>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</si>
  <si>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</si>
  <si>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</si>
  <si>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</si>
  <si>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</si>
  <si>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</si>
  <si>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</si>
  <si>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</si>
  <si>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</si>
  <si>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</si>
  <si>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</si>
  <si>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</si>
  <si>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</si>
  <si>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</si>
  <si>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</si>
  <si>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</si>
  <si>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</si>
  <si>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</si>
  <si>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</si>
  <si>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</si>
  <si>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</si>
  <si>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</si>
  <si>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</si>
  <si>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</si>
  <si>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</si>
  <si>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</si>
  <si>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</si>
  <si>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</si>
  <si>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</si>
  <si>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</si>
  <si>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</si>
  <si>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</si>
  <si>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</si>
  <si>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</si>
  <si>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</si>
  <si>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</si>
  <si>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</si>
  <si>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</si>
  <si>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</si>
  <si>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</si>
  <si>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</si>
  <si>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</si>
  <si>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</si>
  <si>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</si>
  <si>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</si>
  <si>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</si>
  <si>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</si>
  <si>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</si>
  <si>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</si>
  <si>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</si>
  <si>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</si>
  <si>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</si>
  <si>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</si>
  <si>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</si>
  <si>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</si>
  <si>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</si>
  <si>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</si>
  <si>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</si>
  <si>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</si>
  <si>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</si>
  <si>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</si>
  <si>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</si>
  <si>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</si>
  <si>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</si>
  <si>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</si>
  <si>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</si>
  <si>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</si>
  <si>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</si>
  <si>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</si>
  <si>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</si>
  <si>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</si>
  <si>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</si>
  <si>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</si>
  <si>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</si>
  <si>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</si>
  <si>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</si>
  <si>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</si>
  <si>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</si>
  <si>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</si>
  <si>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</si>
  <si>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</si>
  <si>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</si>
  <si>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</si>
  <si>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</si>
  <si>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</si>
  <si>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</si>
  <si>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</si>
  <si>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</si>
  <si>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</si>
  <si>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</si>
  <si>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</si>
  <si>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</si>
  <si>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</si>
  <si>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</si>
  <si>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</si>
  <si>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</si>
  <si>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</si>
  <si>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</si>
  <si>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</si>
  <si>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</si>
  <si>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</si>
  <si>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</si>
  <si>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</si>
  <si>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</si>
  <si>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</si>
  <si>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</si>
  <si>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</si>
  <si>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</si>
  <si>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</si>
  <si>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</si>
  <si>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</si>
  <si>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</si>
  <si>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</si>
  <si>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</si>
  <si>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</si>
  <si>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</si>
  <si>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</si>
  <si>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</si>
  <si>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</si>
  <si>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</si>
  <si>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</si>
  <si>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</si>
  <si>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</si>
  <si>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</si>
  <si>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</si>
  <si>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</si>
  <si>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</si>
  <si>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</si>
  <si>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</si>
  <si>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</si>
  <si>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</si>
  <si>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</si>
  <si>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</si>
  <si>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</si>
  <si>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</si>
  <si>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</si>
  <si>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</si>
  <si>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</si>
  <si>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</si>
  <si>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</si>
  <si>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</si>
  <si>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</si>
  <si>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</si>
  <si>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</si>
  <si>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</si>
  <si>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</si>
  <si>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</si>
  <si>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</si>
  <si>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</si>
  <si>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</si>
  <si>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</si>
  <si>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</si>
  <si>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</si>
  <si>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</si>
  <si>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</si>
  <si>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</si>
  <si>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</si>
  <si>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</si>
  <si>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</si>
  <si>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</si>
  <si>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</si>
  <si>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</si>
  <si>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</si>
  <si>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</si>
  <si>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</si>
  <si>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</si>
  <si>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</si>
  <si>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</si>
  <si>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</si>
  <si>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</si>
  <si>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</si>
  <si>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</si>
  <si>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</si>
  <si>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</si>
  <si>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</si>
  <si>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</si>
  <si>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</si>
  <si>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</si>
  <si>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</si>
  <si>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</si>
  <si>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</si>
  <si>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</si>
  <si>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</si>
  <si>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</si>
  <si>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</si>
  <si>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</si>
  <si>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</si>
  <si>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</si>
  <si>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</si>
  <si>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</si>
  <si>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</si>
  <si>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</si>
  <si>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</si>
  <si>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</si>
  <si>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</si>
  <si>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</si>
  <si>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</si>
  <si>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</si>
  <si>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</si>
  <si>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</si>
  <si>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</si>
  <si>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</si>
  <si>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</si>
  <si>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</si>
  <si>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</si>
  <si>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</si>
  <si>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</si>
  <si>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</si>
  <si>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</si>
  <si>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</si>
  <si>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</si>
  <si>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</si>
  <si>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</si>
  <si>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</si>
  <si>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</si>
  <si>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</si>
  <si>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</si>
  <si>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</si>
  <si>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</si>
  <si>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</si>
  <si>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</si>
  <si>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</si>
  <si>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</si>
  <si>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</si>
  <si>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</si>
  <si>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</si>
  <si>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</si>
  <si>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</si>
  <si>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</si>
  <si>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</si>
  <si>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</si>
  <si>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</si>
  <si>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</si>
  <si>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</si>
  <si>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</si>
  <si>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</si>
  <si>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</si>
  <si>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</si>
  <si>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</si>
  <si>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</si>
  <si>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</si>
  <si>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</si>
  <si>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</si>
  <si>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</si>
  <si>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</si>
  <si>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</si>
  <si>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</si>
  <si>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</si>
  <si>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</si>
  <si>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</si>
  <si>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</si>
  <si>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</si>
  <si>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</si>
  <si>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</si>
  <si>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</si>
  <si>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</si>
  <si>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</si>
  <si>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</si>
  <si>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</si>
  <si>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</si>
  <si>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</si>
  <si>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</si>
  <si>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</si>
  <si>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</si>
  <si>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</si>
  <si>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</si>
  <si>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</si>
  <si>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</si>
  <si>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</si>
  <si>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</si>
  <si>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</si>
  <si>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</si>
  <si>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</si>
  <si>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</si>
  <si>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</si>
  <si>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</si>
  <si>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</si>
  <si>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</si>
  <si>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</si>
  <si>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</si>
  <si>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</si>
  <si>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</si>
  <si>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</si>
  <si>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</si>
  <si>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</si>
  <si>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</si>
  <si>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</si>
  <si>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</si>
  <si>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</si>
  <si>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</si>
  <si>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</si>
  <si>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</si>
  <si>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</si>
  <si>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</si>
  <si>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</si>
  <si>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</si>
  <si>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</si>
  <si>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</si>
  <si>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</si>
  <si>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</si>
  <si>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</si>
  <si>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</si>
  <si>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</si>
  <si>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</si>
  <si>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</si>
  <si>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</si>
  <si>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</si>
  <si>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</si>
  <si>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</si>
  <si>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</si>
  <si>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</si>
  <si>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</si>
  <si>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</si>
  <si>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</si>
  <si>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</si>
  <si>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</si>
  <si>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</si>
  <si>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</si>
  <si>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</si>
  <si>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</si>
  <si>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</si>
  <si>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</si>
  <si>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</si>
  <si>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</si>
  <si>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</si>
  <si>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</si>
  <si>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</si>
  <si>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</si>
  <si>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</si>
  <si>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</si>
  <si>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</si>
  <si>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</si>
  <si>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</si>
  <si>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</si>
  <si>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</si>
  <si>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</si>
  <si>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</si>
  <si>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</si>
  <si>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</si>
  <si>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</si>
  <si>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</si>
  <si>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</si>
  <si>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</si>
  <si>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</si>
  <si>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</si>
  <si>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</si>
  <si>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</si>
  <si>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</si>
  <si>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</si>
  <si>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</si>
  <si>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</si>
  <si>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</si>
  <si>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</si>
  <si>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</si>
  <si>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</si>
  <si>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</si>
  <si>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</si>
  <si>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</si>
  <si>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</si>
  <si>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</si>
  <si>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</si>
  <si>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</si>
  <si>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</si>
  <si>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</si>
  <si>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</si>
  <si>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</si>
  <si>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</si>
  <si>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</si>
  <si>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</si>
  <si>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</si>
  <si>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</si>
  <si>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</si>
  <si>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</si>
  <si>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</si>
  <si>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</si>
  <si>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</si>
  <si>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</si>
  <si>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</si>
  <si>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</si>
  <si>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</si>
  <si>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</si>
  <si>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</si>
  <si>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</si>
  <si>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</si>
  <si>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</si>
  <si>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</si>
  <si>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</si>
  <si>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</si>
  <si>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</si>
  <si>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</si>
  <si>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</si>
  <si>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</si>
  <si>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</si>
  <si>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</si>
  <si>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</si>
  <si>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</si>
  <si>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</si>
  <si>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</si>
  <si>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</si>
  <si>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</si>
  <si>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</si>
  <si>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</si>
  <si>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</si>
  <si>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</si>
  <si>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</si>
  <si>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</si>
  <si>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</si>
  <si>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</si>
  <si>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</si>
  <si>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</si>
  <si>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</si>
  <si>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</si>
  <si>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</si>
  <si>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</si>
  <si>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</si>
  <si>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</si>
  <si>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</si>
  <si>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</si>
  <si>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</si>
  <si>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</si>
  <si>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</si>
  <si>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</si>
  <si>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</si>
  <si>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</si>
  <si>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</si>
  <si>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</si>
  <si>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</si>
  <si>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</si>
  <si>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</si>
  <si>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</si>
  <si>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</si>
  <si>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</si>
  <si>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</si>
  <si>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</si>
  <si>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</si>
  <si>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</si>
  <si>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</si>
  <si>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</si>
  <si>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</si>
  <si>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</si>
  <si>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</si>
  <si>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</si>
  <si>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</si>
  <si>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</si>
  <si>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</si>
  <si>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</si>
  <si>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</si>
  <si>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</si>
  <si>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</si>
  <si>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</si>
  <si>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</si>
  <si>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</si>
  <si>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</si>
  <si>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</si>
  <si>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</si>
  <si>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</si>
  <si>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</si>
  <si>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</si>
  <si>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</si>
  <si>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</si>
  <si>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</si>
  <si>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</si>
  <si>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</si>
  <si>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</si>
  <si>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</si>
  <si>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</si>
  <si>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</si>
  <si>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</si>
  <si>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</si>
  <si>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</si>
  <si>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</si>
  <si>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</si>
  <si>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</si>
  <si>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</si>
  <si>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</si>
  <si>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</si>
  <si>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</si>
  <si>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</si>
  <si>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</si>
  <si>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</si>
  <si>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</si>
  <si>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</si>
  <si>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</si>
  <si>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</si>
  <si>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</si>
  <si>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</si>
  <si>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</si>
  <si>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</si>
  <si>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</si>
  <si>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</si>
  <si>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</si>
  <si>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</si>
  <si>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</si>
  <si>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</si>
  <si>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</si>
  <si>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</si>
  <si>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</si>
  <si>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</si>
  <si>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</si>
  <si>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</si>
  <si>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</si>
  <si>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</si>
  <si>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</si>
  <si>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</si>
  <si>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</si>
  <si>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</si>
  <si>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</si>
  <si>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</si>
  <si>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</si>
  <si>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</si>
  <si>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</si>
  <si>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</si>
  <si>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</si>
  <si>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</si>
  <si>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</si>
  <si>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</si>
  <si>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</si>
  <si>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</si>
  <si>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</si>
  <si>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</si>
  <si>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</si>
  <si>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</si>
  <si>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</si>
  <si>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</si>
  <si>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</si>
  <si>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</si>
  <si>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</si>
  <si>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</si>
  <si>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</si>
  <si>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</si>
  <si>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</si>
  <si>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</si>
  <si>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</si>
  <si>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</si>
  <si>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</si>
  <si>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</si>
  <si>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</si>
  <si>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</si>
  <si>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</si>
  <si>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</si>
  <si>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</si>
  <si>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</si>
  <si>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</si>
  <si>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</si>
  <si>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</si>
  <si>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</si>
  <si>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</si>
  <si>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</si>
  <si>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</si>
  <si>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</si>
  <si>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</si>
  <si>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</si>
  <si>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</si>
  <si>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</si>
  <si>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</si>
  <si>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</si>
  <si>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</si>
  <si>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</si>
  <si>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</si>
  <si>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</si>
  <si>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</si>
  <si>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</si>
  <si>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</si>
  <si>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</si>
  <si>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</si>
  <si>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</si>
  <si>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</si>
  <si>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</si>
  <si>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</si>
  <si>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</si>
  <si>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</si>
  <si>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</si>
  <si>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</si>
  <si>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</si>
  <si>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</si>
  <si>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</si>
  <si>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</si>
  <si>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</si>
  <si>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</si>
  <si>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</si>
  <si>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</si>
  <si>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</si>
  <si>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</si>
  <si>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</si>
  <si>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</si>
  <si>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</si>
  <si>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</si>
  <si>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</si>
  <si>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</si>
  <si>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</si>
  <si>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</si>
  <si>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</si>
  <si>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</si>
  <si>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</si>
  <si>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</si>
  <si>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</si>
  <si>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</si>
  <si>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</si>
  <si>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</si>
  <si>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</si>
  <si>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</si>
  <si>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</si>
  <si>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</si>
  <si>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</si>
  <si>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</si>
  <si>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</si>
  <si>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</si>
  <si>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</si>
  <si>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</si>
  <si>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</si>
  <si>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</si>
  <si>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</si>
  <si>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</si>
  <si>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</si>
  <si>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</si>
  <si>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</si>
  <si>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</si>
  <si>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</si>
  <si>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</si>
  <si>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</si>
  <si>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</si>
  <si>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</si>
  <si>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</si>
  <si>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</si>
  <si>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</si>
  <si>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</si>
  <si>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</si>
  <si>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</si>
  <si>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</si>
  <si>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</si>
  <si>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</si>
  <si>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</si>
  <si>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</si>
  <si>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</si>
  <si>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</si>
  <si>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</si>
  <si>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</si>
  <si>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</si>
  <si>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</si>
  <si>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</si>
  <si>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</si>
  <si>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</si>
  <si>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</si>
  <si>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</si>
  <si>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</si>
  <si>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</si>
  <si>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</si>
  <si>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</si>
  <si>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</si>
  <si>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</si>
  <si>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</si>
  <si>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</si>
  <si>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</si>
  <si>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</si>
  <si>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</si>
  <si>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</si>
  <si>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</si>
  <si>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</si>
  <si>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</si>
  <si>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</si>
  <si>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</si>
  <si>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</si>
  <si>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</si>
  <si>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</si>
  <si>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</si>
  <si>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</si>
  <si>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</si>
  <si>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</si>
  <si>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</si>
  <si>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</si>
  <si>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</si>
  <si>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</si>
  <si>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</si>
  <si>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</si>
  <si>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</si>
  <si>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</si>
  <si>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</si>
  <si>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</si>
  <si>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</si>
  <si>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</si>
  <si>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</si>
  <si>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</si>
  <si>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</si>
  <si>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</si>
  <si>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</si>
  <si>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</si>
  <si>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</si>
  <si>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</si>
  <si>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</si>
  <si>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</si>
  <si>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</si>
  <si>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</si>
  <si>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</si>
  <si>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</si>
  <si>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</si>
  <si>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</si>
  <si>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</si>
  <si>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</si>
  <si>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</si>
  <si>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</si>
  <si>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</si>
  <si>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</si>
  <si>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</si>
  <si>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</si>
  <si>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</si>
  <si>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</si>
  <si>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</si>
  <si>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</si>
  <si>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</si>
  <si>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</si>
  <si>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</si>
  <si>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</si>
  <si>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</si>
  <si>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</si>
  <si>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</si>
  <si>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</si>
  <si>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</si>
  <si>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</si>
  <si>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</si>
  <si>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</si>
  <si>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</si>
  <si>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</si>
  <si>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</si>
  <si>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</si>
  <si>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</si>
  <si>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</si>
  <si>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</si>
  <si>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</si>
  <si>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</si>
  <si>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</si>
  <si>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</si>
  <si>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</si>
  <si>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</si>
  <si>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</si>
  <si>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</si>
  <si>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</si>
  <si>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</si>
  <si>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</si>
  <si>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</si>
  <si>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</si>
  <si>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</si>
  <si>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</si>
  <si>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</si>
  <si>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</si>
  <si>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</si>
  <si>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</si>
  <si>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</si>
  <si>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</si>
  <si>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</si>
  <si>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</si>
  <si>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</si>
  <si>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</si>
  <si>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</si>
  <si>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</si>
  <si>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</si>
  <si>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</si>
  <si>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</si>
  <si>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</si>
  <si>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</si>
  <si>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</si>
  <si>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</si>
  <si>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</si>
  <si>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</si>
  <si>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</si>
  <si>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</si>
  <si>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</si>
  <si>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</si>
  <si>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</si>
  <si>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</si>
  <si>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</si>
  <si>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</si>
  <si>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</si>
  <si>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</si>
  <si>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</si>
  <si>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</si>
  <si>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</si>
  <si>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</si>
  <si>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</si>
  <si>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</si>
  <si>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</si>
  <si>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</si>
  <si>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</si>
  <si>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</si>
  <si>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</si>
  <si>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</si>
  <si>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</si>
  <si>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</si>
  <si>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</si>
  <si>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</si>
  <si>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</si>
  <si>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</si>
  <si>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</si>
  <si>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</si>
  <si>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</si>
  <si>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</si>
  <si>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</si>
  <si>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</si>
  <si>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</si>
  <si>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</si>
  <si>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</si>
  <si>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</si>
  <si>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</si>
  <si>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</si>
  <si>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</si>
  <si>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</si>
  <si>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</si>
  <si>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</si>
  <si>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</si>
  <si>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</si>
  <si>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</si>
  <si>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</si>
  <si>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</si>
  <si>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</si>
  <si>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</si>
  <si>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</si>
  <si>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</si>
  <si>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</si>
  <si>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</si>
  <si>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</si>
  <si>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</si>
  <si>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</si>
  <si>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</si>
  <si>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</si>
  <si>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</si>
  <si>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</si>
  <si>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</si>
  <si>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</si>
  <si>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</si>
  <si>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</si>
  <si>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</si>
  <si>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</si>
  <si>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</si>
  <si>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</si>
  <si>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</si>
  <si>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</si>
  <si>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</si>
  <si>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</si>
  <si>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</si>
  <si>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</si>
  <si>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</si>
  <si>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</si>
  <si>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</si>
  <si>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</si>
  <si>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</si>
  <si>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</si>
  <si>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</si>
  <si>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</si>
  <si>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</si>
  <si>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</si>
  <si>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</si>
  <si>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</si>
  <si>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</si>
  <si>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</si>
  <si>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</si>
  <si>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</si>
  <si>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</si>
  <si>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</si>
  <si>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</si>
  <si>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</si>
  <si>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</si>
  <si>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</si>
  <si>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</si>
  <si>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</si>
  <si>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</si>
  <si>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</si>
  <si>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</si>
  <si>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</si>
  <si>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</si>
  <si>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</si>
  <si>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</si>
  <si>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</si>
  <si>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</si>
  <si>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</si>
  <si>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</si>
  <si>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</si>
  <si>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</si>
  <si>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</si>
  <si>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</si>
  <si>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</si>
  <si>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</si>
  <si>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</si>
  <si>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</si>
  <si>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</si>
  <si>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</si>
  <si>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</si>
  <si>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</si>
  <si>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</si>
  <si>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</si>
  <si>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</si>
  <si>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</si>
  <si>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</si>
  <si>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</si>
  <si>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</si>
  <si>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</si>
  <si>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</si>
  <si>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</si>
  <si>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</si>
  <si>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</si>
  <si>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</si>
  <si>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</si>
  <si>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</si>
  <si>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</si>
  <si>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</si>
  <si>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</si>
  <si>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</si>
  <si>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</si>
  <si>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</si>
  <si>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</si>
  <si>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</si>
  <si>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</si>
  <si>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</si>
  <si>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</si>
  <si>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</si>
  <si>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</si>
  <si>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</si>
  <si>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</si>
  <si>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</si>
  <si>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</si>
  <si>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</si>
  <si>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</si>
  <si>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</si>
  <si>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</si>
  <si>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</si>
  <si>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</si>
  <si>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</si>
  <si>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</si>
  <si>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</si>
  <si>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</si>
  <si>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</si>
  <si>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</si>
  <si>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</si>
  <si>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</si>
  <si>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</si>
  <si>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</si>
  <si>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</si>
  <si>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</si>
  <si>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</si>
  <si>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</si>
  <si>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</si>
  <si>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</si>
  <si>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</si>
  <si>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</si>
  <si>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</si>
  <si>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</si>
  <si>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</si>
  <si>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</si>
  <si>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</si>
  <si>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</si>
  <si>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</si>
  <si>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</si>
  <si>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</si>
  <si>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</si>
  <si>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</si>
  <si>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</si>
  <si>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</si>
  <si>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</si>
  <si>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</si>
  <si>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</si>
  <si>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</si>
  <si>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</si>
  <si>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</si>
  <si>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</si>
  <si>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</si>
  <si>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</si>
  <si>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</si>
  <si>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</si>
  <si>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</si>
  <si>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</si>
  <si>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</si>
  <si>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</si>
  <si>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</si>
  <si>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</si>
  <si>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</si>
  <si>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</si>
  <si>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</si>
  <si>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</si>
  <si>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</si>
  <si>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</si>
  <si>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</si>
  <si>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</si>
  <si>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</si>
  <si>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</si>
  <si>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</si>
  <si>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</si>
  <si>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</si>
  <si>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</si>
  <si>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</si>
  <si>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</si>
  <si>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</si>
  <si>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</si>
  <si>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</si>
  <si>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</si>
  <si>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</si>
  <si>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</si>
  <si>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</si>
  <si>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</si>
  <si>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</si>
  <si>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</si>
  <si>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</si>
  <si>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</si>
  <si>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</si>
  <si>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</si>
  <si>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</si>
  <si>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</si>
  <si>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</si>
  <si>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</si>
  <si>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</si>
  <si>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</si>
  <si>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</si>
  <si>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</si>
  <si>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</si>
  <si>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</si>
  <si>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</si>
  <si>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</si>
  <si>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</si>
  <si>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</si>
  <si>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</si>
  <si>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</si>
  <si>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</si>
  <si>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</si>
  <si>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</si>
  <si>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</si>
  <si>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</si>
  <si>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</si>
  <si>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</si>
  <si>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</si>
  <si>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</si>
  <si>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</si>
  <si>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</si>
  <si>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</si>
  <si>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</si>
  <si>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</si>
  <si>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</si>
  <si>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</si>
  <si>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</si>
  <si>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</si>
  <si>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</si>
  <si>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</si>
  <si>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</si>
  <si>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</si>
  <si>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</si>
  <si>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</si>
  <si>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</si>
  <si>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</si>
  <si>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</si>
  <si>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</si>
  <si>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</si>
  <si>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</si>
  <si>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</si>
  <si>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</si>
  <si>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</si>
  <si>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</si>
  <si>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</si>
  <si>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</si>
  <si>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</si>
  <si>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</si>
  <si>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</si>
  <si>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</si>
  <si>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</si>
  <si>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</si>
  <si>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</si>
  <si>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</si>
  <si>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</si>
  <si>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</si>
  <si>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</si>
  <si>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</si>
  <si>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</si>
  <si>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</si>
  <si>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</si>
  <si>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</si>
  <si>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</si>
  <si>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</si>
  <si>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</si>
  <si>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</si>
  <si>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</si>
  <si>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</si>
  <si>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</si>
  <si>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</si>
  <si>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</si>
  <si>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</si>
  <si>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</si>
  <si>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</si>
  <si>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</si>
  <si>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</si>
  <si>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</si>
  <si>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</si>
  <si>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</si>
  <si>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</si>
  <si>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</si>
  <si>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</si>
  <si>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</si>
  <si>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</si>
  <si>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</si>
  <si>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</si>
  <si>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</si>
  <si>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</si>
  <si>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</si>
  <si>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</si>
  <si>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</si>
  <si>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</si>
  <si>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</si>
  <si>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</si>
  <si>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</si>
  <si>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</si>
  <si>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</si>
  <si>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</si>
  <si>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</si>
  <si>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</si>
  <si>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</si>
  <si>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</si>
  <si>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</si>
  <si>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</si>
  <si>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</si>
  <si>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</si>
  <si>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</si>
  <si>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</si>
  <si>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</si>
  <si>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</si>
  <si>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</si>
  <si>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</si>
  <si>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</si>
  <si>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</si>
  <si>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</si>
  <si>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</si>
  <si>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</si>
  <si>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</si>
  <si>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</si>
  <si>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</si>
  <si>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</si>
  <si>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</si>
  <si>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</si>
  <si>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</si>
  <si>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</si>
  <si>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</si>
  <si>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</si>
  <si>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</si>
  <si>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</si>
  <si>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</si>
  <si>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</si>
  <si>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</si>
  <si>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</si>
  <si>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</si>
  <si>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</si>
  <si>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</si>
  <si>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</si>
  <si>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</si>
  <si>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</si>
  <si>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</si>
  <si>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</si>
  <si>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</si>
  <si>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</si>
  <si>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</si>
  <si>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</si>
  <si>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</si>
  <si>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</si>
  <si>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</si>
  <si>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</si>
  <si>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</si>
  <si>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</si>
  <si>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</si>
  <si>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</si>
  <si>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</si>
  <si>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</si>
  <si>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</si>
  <si>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</si>
  <si>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</si>
  <si>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</si>
  <si>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</si>
  <si>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</si>
  <si>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</si>
  <si>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</si>
  <si>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</si>
  <si>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</si>
  <si>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</si>
  <si>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</si>
  <si>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</si>
  <si>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</si>
  <si>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</si>
  <si>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</si>
  <si>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</si>
  <si>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</si>
  <si>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</si>
  <si>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</si>
  <si>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</si>
  <si>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</si>
  <si>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</si>
  <si>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</si>
  <si>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</si>
  <si>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</si>
  <si>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</si>
  <si>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</si>
  <si>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</si>
  <si>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</si>
  <si>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</si>
  <si>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</si>
  <si>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</si>
  <si>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</si>
  <si>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</si>
  <si>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</si>
  <si>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</si>
  <si>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</si>
  <si>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</si>
  <si>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</si>
  <si>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</si>
  <si>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</si>
  <si>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</si>
  <si>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</si>
  <si>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</si>
  <si>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</si>
  <si>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</si>
  <si>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</si>
  <si>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</si>
  <si>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</si>
  <si>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</si>
  <si>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</si>
  <si>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</si>
  <si>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</si>
  <si>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</si>
  <si>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</si>
  <si>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</si>
  <si>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</si>
  <si>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</si>
  <si>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</si>
  <si>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</si>
  <si>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</si>
  <si>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</si>
  <si>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</si>
  <si>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</si>
  <si>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</si>
  <si>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</si>
  <si>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</si>
  <si>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</si>
  <si>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</si>
  <si>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</si>
  <si>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</si>
  <si>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</si>
  <si>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</si>
  <si>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</si>
  <si>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</si>
  <si>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</si>
  <si>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</si>
  <si>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</si>
  <si>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</si>
  <si>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</si>
  <si>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</si>
  <si>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</si>
  <si>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</si>
  <si>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</si>
  <si>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</si>
  <si>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</si>
  <si>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</si>
  <si>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</si>
  <si>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</si>
  <si>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</si>
  <si>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</si>
  <si>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</si>
  <si>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</si>
  <si>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</si>
  <si>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</si>
  <si>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</si>
  <si>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</si>
  <si>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</si>
  <si>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</si>
  <si>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</si>
  <si>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</si>
  <si>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</si>
  <si>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</si>
  <si>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</si>
  <si>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</si>
  <si>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</si>
  <si>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</si>
  <si>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</si>
  <si>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</si>
  <si>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</si>
  <si>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</si>
  <si>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</si>
  <si>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</si>
  <si>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</si>
  <si>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</si>
  <si>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</si>
  <si>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</si>
  <si>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</si>
  <si>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</si>
  <si>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</si>
  <si>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</si>
  <si>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</si>
  <si>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</si>
  <si>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</si>
  <si>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</si>
  <si>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</si>
  <si>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</si>
  <si>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</si>
  <si>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</si>
  <si>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</si>
  <si>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</si>
  <si>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</si>
  <si>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</si>
  <si>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</si>
  <si>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</si>
  <si>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</si>
  <si>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</si>
  <si>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</si>
  <si>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</si>
  <si>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</si>
  <si>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</si>
  <si>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</si>
  <si>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</si>
  <si>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</si>
  <si>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</si>
  <si>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</si>
  <si>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</si>
  <si>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</si>
  <si>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</si>
  <si>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</si>
  <si>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</si>
  <si>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</si>
  <si>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</si>
  <si>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</si>
  <si>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</si>
  <si>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</si>
  <si>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</si>
  <si>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</si>
  <si>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</si>
  <si>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</si>
  <si>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</si>
  <si>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</si>
  <si>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</si>
  <si>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</si>
  <si>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</si>
  <si>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</si>
  <si>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</si>
  <si>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</si>
  <si>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</si>
  <si>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</si>
  <si>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</si>
  <si>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</si>
  <si>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</si>
  <si>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</si>
  <si>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</si>
  <si>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</si>
  <si>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</si>
  <si>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</si>
  <si>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</si>
  <si>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</si>
  <si>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</si>
  <si>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</si>
  <si>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</si>
  <si>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</si>
  <si>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</si>
  <si>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</si>
  <si>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</si>
  <si>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</si>
  <si>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</si>
  <si>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</si>
  <si>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</si>
  <si>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</si>
  <si>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</si>
  <si>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</si>
  <si>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</si>
  <si>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</si>
  <si>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</si>
  <si>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</si>
  <si>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</si>
  <si>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</si>
  <si>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</si>
  <si>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</si>
  <si>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</si>
  <si>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</si>
  <si>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</si>
  <si>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</si>
  <si>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</si>
  <si>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</si>
  <si>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</si>
  <si>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</si>
  <si>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</si>
  <si>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</si>
  <si>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</si>
  <si>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</si>
  <si>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</si>
  <si>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</si>
  <si>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</si>
  <si>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</si>
  <si>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</si>
  <si>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</si>
  <si>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</si>
  <si>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</si>
  <si>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</si>
  <si>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</si>
  <si>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</si>
  <si>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</si>
  <si>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</si>
  <si>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</si>
  <si>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</si>
  <si>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</si>
  <si>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</si>
  <si>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</si>
  <si>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</si>
  <si>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</si>
  <si>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</si>
  <si>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</si>
  <si>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</si>
  <si>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</si>
  <si>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</si>
  <si>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</si>
  <si>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</si>
  <si>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</si>
  <si>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</si>
  <si>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</si>
  <si>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</si>
  <si>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</si>
  <si>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</si>
  <si>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</si>
  <si>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</si>
  <si>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</si>
  <si>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</si>
  <si>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</si>
  <si>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</si>
  <si>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</si>
  <si>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</si>
  <si>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</si>
  <si>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</si>
  <si>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</si>
  <si>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</si>
  <si>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</si>
  <si>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</si>
  <si>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</si>
  <si>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</si>
  <si>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</si>
  <si>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</si>
  <si>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</si>
  <si>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</si>
  <si>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</si>
  <si>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</si>
  <si>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</si>
  <si>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</si>
  <si>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</si>
  <si>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</si>
  <si>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</si>
  <si>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</si>
  <si>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</si>
  <si>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</si>
  <si>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</si>
  <si>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</si>
  <si>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</si>
  <si>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</si>
  <si>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</si>
  <si>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</si>
  <si>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</si>
  <si>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</si>
  <si>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</si>
  <si>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</si>
  <si>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</si>
  <si>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</si>
  <si>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</si>
  <si>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</si>
  <si>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</si>
  <si>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</si>
  <si>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</si>
  <si>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</si>
  <si>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</si>
  <si>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</si>
  <si>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</si>
  <si>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</si>
  <si>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</si>
  <si>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</si>
  <si>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</si>
  <si>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</si>
  <si>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</si>
  <si>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</si>
  <si>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</si>
  <si>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</si>
  <si>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</si>
  <si>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</si>
  <si>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</si>
  <si>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</si>
  <si>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</si>
  <si>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</si>
  <si>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</si>
  <si>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</si>
  <si>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</si>
  <si>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</si>
  <si>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</si>
  <si>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</si>
  <si>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</si>
  <si>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</si>
  <si>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</si>
  <si>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</si>
  <si>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</si>
  <si>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</si>
  <si>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</si>
  <si>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</si>
  <si>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</si>
  <si>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</si>
  <si>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</si>
  <si>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</si>
  <si>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</si>
  <si>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</si>
  <si>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</si>
  <si>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</si>
  <si>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</si>
  <si>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</si>
  <si>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</si>
  <si>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</si>
  <si>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</si>
  <si>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</si>
  <si>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</si>
  <si>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</si>
  <si>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</si>
  <si>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</si>
  <si>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</si>
  <si>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</si>
  <si>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</si>
  <si>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</si>
  <si>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</si>
  <si>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</si>
  <si>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</si>
  <si>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</si>
  <si>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</si>
  <si>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</si>
  <si>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</si>
  <si>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</si>
  <si>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</si>
  <si>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</si>
  <si>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</si>
  <si>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</si>
  <si>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</si>
  <si>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</si>
  <si>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</si>
  <si>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</si>
  <si>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</si>
  <si>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</si>
  <si>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</si>
  <si>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</si>
  <si>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</si>
  <si>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</si>
  <si>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</si>
  <si>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</si>
  <si>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</si>
  <si>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</si>
  <si>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</si>
  <si>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</si>
  <si>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</si>
  <si>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</si>
  <si>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</si>
  <si>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</si>
  <si>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</si>
  <si>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</si>
  <si>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</si>
  <si>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</si>
  <si>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</si>
  <si>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</si>
  <si>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</si>
  <si>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</si>
  <si>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</si>
  <si>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</si>
  <si>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</si>
  <si>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</si>
  <si>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</si>
  <si>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</si>
  <si>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</si>
  <si>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</si>
  <si>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</si>
  <si>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</si>
  <si>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</si>
  <si>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</si>
  <si>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</si>
  <si>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</si>
  <si>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</si>
  <si>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</si>
  <si>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</si>
  <si>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</si>
  <si>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</si>
  <si>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</si>
  <si>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</si>
  <si>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</si>
  <si>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</si>
  <si>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</si>
  <si>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</si>
  <si>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</si>
  <si>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</si>
  <si>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</si>
  <si>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</si>
  <si>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</si>
  <si>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</si>
  <si>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</si>
  <si>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</si>
  <si>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</si>
  <si>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</si>
  <si>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</si>
  <si>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</si>
  <si>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</si>
  <si>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</si>
  <si>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</si>
  <si>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</si>
  <si>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</si>
  <si>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</si>
  <si>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</si>
  <si>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</si>
  <si>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</si>
  <si>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</si>
  <si>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</si>
  <si>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</si>
  <si>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</si>
  <si>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</si>
  <si>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</si>
  <si>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</si>
  <si>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</si>
  <si>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</si>
  <si>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</si>
  <si>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</si>
  <si>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</si>
  <si>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</si>
  <si>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</si>
  <si>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</si>
  <si>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</si>
  <si>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</si>
  <si>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</si>
  <si>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</si>
  <si>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</si>
  <si>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</si>
  <si>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</si>
  <si>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</si>
  <si>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</si>
  <si>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</si>
  <si>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</si>
  <si>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</si>
  <si>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</si>
  <si>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</si>
  <si>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</si>
  <si>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</si>
  <si>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</si>
  <si>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</si>
  <si>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</si>
  <si>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</si>
  <si>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</si>
  <si>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</si>
  <si>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</si>
  <si>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</si>
  <si>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</si>
  <si>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</si>
  <si>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</si>
  <si>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</si>
  <si>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</si>
  <si>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</si>
  <si>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</si>
  <si>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</si>
  <si>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</si>
  <si>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</si>
  <si>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</si>
  <si>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</si>
  <si>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</si>
  <si>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</si>
  <si>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</si>
  <si>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</si>
  <si>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</si>
  <si>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</si>
  <si>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</si>
  <si>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</si>
  <si>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</si>
  <si>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</si>
  <si>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</si>
  <si>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</si>
  <si>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</si>
  <si>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</si>
  <si>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</si>
  <si>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</si>
  <si>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</si>
  <si>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</si>
  <si>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</si>
  <si>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</si>
  <si>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</si>
  <si>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</si>
  <si>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</si>
  <si>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</si>
  <si>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</si>
  <si>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</si>
  <si>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</si>
  <si>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</si>
  <si>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</si>
  <si>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</si>
  <si>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</si>
  <si>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</si>
  <si>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</si>
  <si>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</si>
  <si>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</si>
  <si>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</si>
  <si>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</si>
  <si>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</si>
  <si>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</si>
  <si>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</si>
  <si>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</si>
  <si>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</si>
  <si>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</si>
  <si>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</si>
  <si>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</si>
  <si>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</si>
  <si>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</si>
  <si>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</si>
  <si>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</si>
  <si>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</si>
  <si>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</si>
  <si>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</si>
  <si>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</si>
  <si>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</si>
  <si>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</si>
  <si>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</si>
  <si>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</si>
  <si>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</si>
  <si>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</si>
  <si>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</si>
  <si>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</si>
  <si>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</si>
  <si>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</si>
  <si>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</si>
  <si>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</si>
  <si>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</si>
  <si>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</si>
  <si>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</si>
  <si>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</si>
  <si>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</si>
  <si>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</si>
  <si>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</si>
  <si>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</si>
  <si>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</si>
  <si>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</si>
  <si>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</si>
  <si>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</si>
  <si>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</si>
  <si>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</si>
  <si>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</si>
  <si>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</si>
  <si>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</si>
  <si>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</si>
  <si>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</si>
  <si>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</si>
  <si>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</si>
  <si>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</si>
  <si>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</si>
  <si>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</si>
  <si>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</si>
  <si>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</si>
  <si>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</si>
  <si>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</si>
  <si>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</si>
  <si>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</si>
  <si>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</si>
  <si>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</si>
  <si>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</si>
  <si>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</si>
  <si>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</si>
  <si>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</si>
  <si>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</si>
  <si>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</si>
  <si>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</si>
  <si>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</si>
  <si>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</si>
  <si>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</si>
  <si>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</si>
  <si>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</si>
  <si>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</si>
  <si>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</si>
  <si>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</si>
  <si>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</si>
  <si>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</si>
  <si>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</si>
  <si>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</si>
  <si>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</si>
  <si>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</si>
  <si>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</si>
  <si>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</si>
  <si>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</si>
  <si>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</si>
  <si>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</si>
  <si>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</si>
  <si>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</si>
  <si>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</si>
  <si>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</si>
  <si>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</si>
  <si>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</si>
  <si>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</si>
  <si>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</si>
  <si>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</si>
  <si>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</si>
  <si>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</si>
  <si>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</si>
  <si>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</si>
  <si>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</si>
  <si>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</si>
  <si>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</si>
  <si>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</si>
  <si>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</si>
  <si>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</si>
  <si>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</si>
  <si>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</si>
  <si>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</si>
  <si>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</si>
  <si>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</si>
  <si>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</si>
  <si>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</si>
  <si>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</si>
  <si>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</si>
  <si>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</si>
  <si>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</si>
  <si>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</si>
  <si>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</si>
  <si>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</si>
  <si>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</si>
  <si>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</si>
  <si>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</si>
  <si>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</si>
  <si>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</si>
  <si>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</si>
  <si>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</si>
  <si>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</si>
  <si>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</si>
  <si>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</si>
  <si>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</si>
  <si>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</si>
  <si>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</si>
  <si>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</si>
  <si>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</si>
  <si>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</si>
  <si>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</si>
  <si>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</si>
  <si>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</si>
  <si>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</si>
  <si>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</si>
  <si>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</si>
  <si>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</si>
  <si>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</si>
  <si>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</si>
  <si>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</si>
  <si>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</si>
  <si>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</si>
  <si>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</si>
  <si>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</si>
  <si>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</si>
  <si>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</si>
  <si>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</si>
  <si>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</si>
  <si>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</si>
  <si>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</si>
  <si>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</si>
  <si>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</si>
  <si>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</si>
  <si>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</si>
  <si>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</si>
  <si>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</si>
  <si>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</si>
  <si>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</si>
  <si>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</si>
  <si>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</si>
  <si>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</si>
  <si>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</si>
  <si>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</si>
  <si>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</si>
  <si>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</si>
  <si>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</si>
  <si>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</si>
  <si>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</si>
  <si>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</si>
  <si>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</si>
  <si>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</si>
  <si>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</si>
  <si>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</si>
  <si>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</si>
  <si>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</si>
  <si>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</si>
  <si>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</si>
  <si>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</si>
  <si>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</si>
  <si>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</si>
  <si>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</si>
  <si>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</si>
  <si>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</si>
  <si>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</si>
  <si>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</si>
  <si>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</si>
  <si>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</si>
  <si>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</si>
  <si>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</si>
  <si>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</si>
  <si>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</si>
  <si>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</si>
  <si>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</si>
  <si>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</si>
  <si>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</si>
  <si>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</si>
  <si>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</si>
  <si>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</si>
  <si>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</si>
  <si>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</si>
  <si>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</si>
  <si>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</si>
  <si>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</si>
  <si>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</si>
  <si>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</si>
  <si>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</si>
  <si>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</si>
  <si>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</si>
  <si>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</si>
  <si>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</si>
  <si>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</si>
  <si>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</si>
  <si>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</si>
  <si>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</si>
  <si>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</si>
  <si>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</si>
  <si>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</si>
  <si>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</si>
  <si>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</si>
  <si>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</si>
  <si>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</si>
  <si>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</si>
  <si>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</si>
  <si>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</si>
  <si>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</si>
  <si>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</si>
  <si>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</si>
  <si>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</si>
  <si>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</si>
  <si>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</si>
  <si>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</si>
  <si>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</si>
  <si>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</si>
  <si>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</si>
  <si>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</si>
  <si>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</si>
  <si>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</si>
  <si>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</si>
  <si>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</si>
  <si>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</si>
  <si>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</si>
  <si>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</si>
  <si>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</si>
  <si>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</si>
  <si>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</si>
  <si>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</si>
  <si>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</si>
  <si>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</si>
  <si>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</si>
  <si>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</si>
  <si>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</si>
  <si>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</si>
  <si>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</si>
  <si>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</si>
  <si>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</si>
  <si>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</si>
  <si>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</si>
  <si>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</si>
  <si>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</si>
  <si>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</si>
  <si>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</si>
  <si>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</si>
  <si>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</si>
  <si>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</si>
  <si>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</si>
  <si>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</si>
  <si>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</si>
  <si>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</si>
  <si>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</si>
  <si>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</si>
  <si>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</si>
  <si>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</si>
  <si>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</si>
  <si>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</si>
  <si>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</si>
  <si>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</si>
  <si>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</si>
  <si>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</si>
  <si>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</si>
  <si>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</si>
  <si>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</si>
  <si>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</si>
  <si>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</si>
  <si>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</si>
  <si>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</si>
  <si>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</si>
  <si>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</si>
  <si>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</si>
  <si>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</si>
  <si>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</si>
  <si>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</si>
  <si>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</si>
  <si>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</si>
  <si>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</si>
  <si>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</si>
  <si>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</si>
  <si>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</si>
  <si>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</si>
  <si>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</si>
  <si>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</si>
  <si>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</si>
  <si>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</si>
  <si>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</si>
  <si>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</si>
  <si>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</si>
  <si>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</si>
  <si>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</si>
  <si>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</si>
  <si>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</si>
  <si>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</si>
  <si>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</si>
  <si>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</si>
  <si>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</si>
  <si>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</si>
  <si>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</si>
  <si>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</si>
  <si>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</si>
  <si>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</si>
  <si>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</si>
  <si>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</si>
  <si>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</si>
  <si>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</si>
  <si>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</si>
  <si>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</si>
  <si>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</si>
  <si>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</si>
  <si>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</si>
  <si>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</si>
  <si>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</si>
  <si>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</si>
  <si>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</si>
  <si>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</si>
  <si>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</si>
  <si>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</si>
  <si>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</si>
  <si>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</si>
  <si>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</si>
  <si>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</si>
  <si>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</si>
  <si>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</si>
  <si>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</si>
  <si>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</si>
  <si>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</si>
  <si>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</si>
  <si>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</si>
  <si>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</si>
  <si>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</si>
  <si>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</si>
  <si>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</si>
  <si>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</si>
  <si>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</si>
  <si>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</si>
  <si>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</si>
  <si>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</si>
  <si>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</si>
  <si>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</si>
  <si>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</si>
  <si>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</si>
  <si>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</si>
  <si>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</si>
  <si>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</si>
  <si>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</si>
  <si>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</si>
  <si>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</si>
  <si>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</si>
  <si>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</si>
  <si>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</si>
  <si>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</si>
  <si>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</si>
  <si>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</si>
  <si>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</si>
  <si>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</si>
  <si>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</si>
  <si>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</si>
  <si>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</si>
  <si>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</si>
  <si>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</si>
  <si>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</si>
  <si>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</si>
  <si>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</si>
  <si>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</si>
  <si>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</si>
  <si>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</si>
  <si>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</si>
  <si>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</si>
  <si>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</si>
  <si>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</si>
  <si>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</si>
  <si>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</si>
  <si>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</si>
  <si>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</si>
  <si>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</si>
  <si>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</si>
  <si>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</si>
  <si>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</si>
  <si>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</si>
  <si>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</si>
  <si>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</si>
  <si>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</si>
  <si>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</si>
  <si>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</si>
  <si>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</si>
  <si>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</si>
  <si>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</si>
  <si>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</si>
  <si>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</si>
  <si>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</si>
  <si>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</si>
  <si>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</si>
  <si>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</si>
  <si>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</si>
  <si>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</si>
  <si>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</si>
  <si>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</si>
  <si>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</si>
  <si>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</si>
  <si>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</si>
  <si>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</si>
  <si>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</si>
  <si>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</si>
  <si>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</si>
  <si>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</si>
  <si>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</si>
  <si>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</si>
  <si>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</si>
  <si>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</si>
  <si>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</si>
  <si>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</si>
  <si>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</si>
  <si>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</si>
  <si>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</si>
  <si>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</si>
  <si>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</si>
  <si>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</si>
  <si>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</si>
  <si>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</si>
  <si>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</si>
  <si>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</si>
  <si>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</si>
  <si>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</si>
  <si>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</si>
  <si>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</si>
  <si>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</si>
  <si>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</si>
  <si>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</si>
  <si>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</si>
  <si>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</si>
  <si>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</si>
  <si>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</si>
  <si>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</si>
  <si>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</si>
  <si>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</si>
  <si>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</si>
  <si>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</si>
  <si>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</si>
  <si>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</si>
  <si>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</si>
  <si>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</si>
  <si>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</si>
  <si>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</si>
  <si>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</si>
  <si>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</si>
  <si>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</si>
  <si>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</si>
  <si>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</si>
  <si>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</si>
  <si>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</si>
  <si>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</si>
  <si>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</si>
  <si>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</si>
  <si>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</si>
  <si>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</si>
  <si>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</si>
  <si>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</si>
  <si>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</si>
  <si>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</si>
  <si>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</si>
  <si>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</si>
  <si>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</si>
  <si>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</si>
  <si>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</si>
  <si>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</si>
  <si>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</si>
  <si>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</si>
  <si>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</si>
  <si>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</si>
  <si>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</si>
  <si>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</si>
  <si>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</si>
  <si>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</si>
  <si>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</si>
  <si>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</si>
  <si>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</si>
  <si>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</si>
  <si>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</si>
  <si>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</si>
  <si>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</si>
  <si>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</si>
  <si>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</si>
  <si>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</si>
  <si>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</si>
  <si>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</si>
  <si>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</si>
  <si>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</si>
  <si>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</si>
  <si>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</si>
  <si>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</si>
  <si>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</si>
  <si>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</si>
  <si>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</si>
  <si>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</si>
  <si>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</si>
  <si>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</si>
  <si>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</si>
  <si>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</si>
  <si>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</si>
  <si>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</si>
  <si>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</si>
  <si>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</si>
  <si>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</si>
  <si>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</si>
  <si>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</si>
  <si>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</si>
  <si>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</si>
  <si>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</si>
  <si>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</si>
  <si>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</si>
  <si>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</si>
  <si>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</si>
  <si>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</si>
  <si>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</si>
  <si>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</si>
  <si>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</si>
  <si>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</si>
  <si>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</si>
  <si>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</si>
  <si>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</si>
  <si>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</si>
  <si>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</si>
  <si>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</si>
  <si>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</si>
  <si>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</si>
  <si>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</si>
  <si>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</si>
  <si>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</si>
  <si>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</si>
  <si>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</si>
  <si>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</si>
  <si>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</si>
  <si>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</si>
  <si>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</si>
  <si>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</si>
  <si>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</si>
  <si>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</si>
  <si>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</si>
  <si>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</si>
  <si>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</si>
  <si>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</si>
  <si>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</si>
  <si>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</si>
  <si>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</si>
  <si>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</si>
  <si>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</si>
  <si>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</si>
  <si>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</si>
  <si>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</si>
  <si>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</si>
  <si>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</si>
  <si>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</si>
  <si>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</si>
  <si>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</si>
  <si>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</si>
  <si>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</si>
  <si>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</si>
  <si>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</si>
  <si>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</si>
  <si>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</si>
  <si>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</si>
  <si>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</si>
  <si>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</si>
  <si>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</si>
  <si>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</si>
  <si>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</si>
  <si>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</si>
  <si>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</si>
  <si>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</si>
  <si>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</si>
  <si>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</si>
  <si>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</si>
  <si>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</si>
  <si>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</si>
  <si>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</si>
  <si>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</si>
  <si>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</si>
  <si>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</si>
  <si>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</si>
  <si>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</si>
  <si>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</si>
  <si>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</si>
  <si>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</si>
  <si>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</si>
  <si>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</si>
  <si>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</si>
  <si>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</si>
  <si>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</si>
  <si>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</si>
  <si>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</si>
  <si>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</si>
  <si>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</si>
  <si>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</si>
  <si>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</si>
  <si>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</si>
  <si>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</si>
  <si>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</si>
  <si>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</si>
  <si>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</si>
  <si>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</si>
  <si>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</si>
  <si>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</si>
  <si>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</si>
  <si>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</si>
  <si>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</si>
  <si>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</si>
  <si>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</si>
  <si>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</si>
  <si>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</si>
  <si>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</si>
  <si>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</si>
  <si>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</si>
  <si>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</si>
  <si>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</si>
  <si>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</si>
  <si>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</si>
  <si>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</si>
  <si>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</si>
  <si>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</si>
  <si>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</si>
  <si>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</si>
  <si>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</si>
  <si>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</si>
  <si>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</si>
  <si>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</si>
  <si>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</si>
  <si>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</si>
  <si>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</si>
  <si>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</si>
  <si>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</si>
  <si>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</si>
  <si>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</si>
  <si>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</si>
  <si>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</si>
  <si>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</si>
  <si>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</si>
  <si>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</si>
  <si>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</si>
  <si>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</si>
  <si>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</si>
  <si>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</si>
  <si>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</si>
  <si>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</si>
  <si>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</si>
  <si>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</si>
  <si>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</si>
  <si>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</si>
  <si>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</si>
  <si>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</si>
  <si>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</si>
  <si>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</si>
  <si>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</si>
  <si>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</si>
  <si>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</si>
  <si>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</si>
  <si>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</si>
  <si>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</si>
  <si>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</si>
  <si>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</si>
  <si>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</si>
  <si>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</si>
  <si>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</si>
  <si>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</si>
  <si>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</si>
  <si>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</si>
  <si>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</si>
  <si>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</si>
  <si>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</si>
  <si>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</si>
  <si>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</si>
  <si>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</si>
  <si>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</si>
  <si>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</si>
  <si>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</si>
  <si>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</si>
  <si>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</si>
  <si>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</si>
  <si>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</si>
  <si>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</si>
  <si>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</si>
  <si>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</si>
  <si>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</si>
  <si>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</si>
  <si>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</si>
  <si>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</si>
  <si>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</si>
  <si>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</si>
  <si>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</si>
  <si>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</si>
  <si>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</si>
  <si>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</si>
  <si>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</si>
  <si>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</si>
  <si>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</si>
  <si>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</si>
  <si>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</si>
  <si>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</si>
  <si>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</si>
  <si>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</si>
  <si>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</si>
  <si>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</si>
  <si>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</si>
  <si>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</si>
  <si>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</si>
  <si>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</si>
  <si>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</si>
  <si>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</si>
  <si>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</si>
  <si>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</si>
  <si>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</si>
  <si>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</si>
  <si>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</si>
  <si>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</si>
  <si>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</si>
  <si>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</si>
  <si>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</si>
  <si>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</si>
  <si>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</si>
  <si>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</si>
  <si>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</si>
  <si>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</si>
  <si>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</si>
  <si>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</si>
  <si>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</si>
  <si>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</si>
  <si>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</si>
  <si>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</si>
  <si>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</si>
  <si>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</si>
  <si>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</si>
  <si>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</si>
  <si>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</si>
  <si>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</si>
  <si>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</si>
  <si>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</si>
  <si>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</si>
  <si>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</si>
  <si>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</si>
  <si>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</si>
  <si>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</si>
  <si>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</si>
  <si>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</si>
  <si>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</si>
  <si>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</si>
  <si>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</si>
  <si>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</si>
  <si>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</si>
  <si>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</si>
  <si>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</si>
  <si>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</si>
  <si>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</si>
  <si>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</si>
  <si>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</si>
  <si>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</si>
  <si>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</si>
  <si>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</si>
  <si>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</si>
  <si>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</si>
  <si>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</si>
  <si>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</si>
  <si>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</si>
  <si>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</si>
  <si>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</si>
  <si>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</si>
  <si>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</si>
  <si>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</si>
  <si>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</si>
  <si>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</si>
  <si>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</si>
  <si>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</si>
  <si>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</si>
  <si>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</si>
  <si>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</si>
  <si>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</si>
  <si>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</si>
  <si>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</si>
  <si>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</si>
  <si>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</si>
  <si>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</si>
  <si>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</si>
  <si>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</si>
  <si>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</si>
  <si>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</si>
  <si>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</si>
  <si>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</si>
  <si>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</si>
  <si>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</si>
  <si>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</si>
  <si>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</si>
  <si>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</si>
  <si>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</si>
  <si>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</si>
  <si>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</si>
  <si>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</si>
  <si>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</si>
  <si>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</si>
  <si>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</si>
  <si>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</si>
  <si>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</si>
  <si>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</si>
  <si>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</si>
  <si>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</si>
  <si>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</si>
  <si>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</si>
  <si>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</si>
  <si>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</si>
  <si>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</si>
  <si>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</si>
  <si>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</si>
  <si>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</si>
  <si>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</si>
  <si>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</si>
  <si>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</si>
  <si>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</si>
  <si>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</si>
  <si>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</si>
  <si>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</si>
  <si>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</si>
  <si>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</si>
  <si>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</si>
  <si>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</si>
  <si>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</si>
  <si>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</si>
  <si>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</si>
  <si>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</si>
  <si>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</si>
  <si>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</si>
  <si>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</si>
  <si>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</si>
  <si>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</si>
  <si>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</si>
  <si>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</si>
  <si>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</si>
  <si>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</si>
  <si>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</si>
  <si>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</si>
  <si>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</si>
  <si>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</si>
  <si>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</si>
  <si>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</si>
  <si>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</si>
  <si>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</si>
  <si>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</si>
  <si>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</si>
  <si>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</si>
  <si>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</si>
  <si>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</si>
  <si>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</si>
  <si>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</si>
  <si>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</si>
  <si>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</si>
  <si>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</si>
  <si>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</si>
  <si>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</si>
  <si>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</si>
  <si>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</si>
  <si>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</si>
  <si>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</si>
  <si>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</si>
  <si>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</si>
  <si>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</si>
  <si>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</si>
  <si>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</si>
  <si>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</si>
  <si>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</si>
  <si>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</si>
  <si>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</si>
  <si>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</si>
  <si>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</si>
  <si>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</si>
  <si>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</si>
  <si>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</si>
  <si>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</si>
  <si>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</si>
  <si>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</si>
  <si>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</si>
  <si>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</si>
  <si>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</si>
  <si>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</si>
  <si>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</si>
  <si>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</si>
  <si>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</si>
  <si>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</si>
  <si>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</si>
  <si>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</si>
  <si>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</si>
  <si>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</si>
  <si>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</si>
  <si>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</si>
  <si>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</si>
  <si>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</si>
  <si>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</si>
  <si>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</si>
  <si>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</si>
  <si>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</si>
  <si>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</si>
  <si>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</si>
  <si>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</si>
  <si>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</si>
  <si>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</si>
  <si>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</si>
  <si>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</si>
  <si>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</si>
  <si>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</si>
  <si>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</si>
  <si>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</si>
  <si>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</si>
  <si>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</si>
  <si>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</si>
  <si>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</si>
  <si>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</si>
  <si>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</si>
  <si>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</si>
  <si>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</si>
  <si>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</si>
  <si>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</si>
  <si>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</si>
  <si>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</si>
  <si>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</si>
  <si>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</si>
  <si>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</si>
  <si>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</si>
  <si>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</si>
  <si>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</si>
  <si>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</si>
  <si>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</si>
  <si>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</si>
  <si>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</si>
  <si>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</si>
  <si>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</si>
  <si>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</si>
  <si>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</si>
  <si>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</si>
  <si>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</si>
  <si>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</si>
  <si>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</si>
  <si>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</si>
  <si>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</si>
  <si>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</si>
  <si>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</si>
  <si>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</si>
  <si>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</si>
  <si>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</si>
  <si>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</si>
  <si>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</si>
  <si>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</si>
  <si>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</si>
  <si>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</si>
  <si>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</si>
  <si>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</si>
  <si>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</si>
  <si>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</si>
  <si>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</si>
  <si>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</si>
  <si>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</si>
  <si>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</si>
  <si>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</si>
  <si>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</si>
  <si>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</si>
  <si>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</si>
  <si>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</si>
  <si>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</si>
  <si>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</si>
  <si>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</si>
  <si>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</si>
  <si>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</si>
  <si>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</si>
  <si>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</si>
  <si>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</si>
  <si>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</si>
  <si>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</si>
  <si>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</si>
  <si>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</si>
  <si>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</si>
  <si>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</si>
  <si>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</si>
  <si>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</si>
  <si>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</si>
  <si>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</si>
  <si>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</si>
  <si>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</si>
  <si>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</si>
  <si>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</si>
  <si>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</si>
  <si>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</si>
  <si>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</si>
  <si>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</si>
  <si>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</si>
  <si>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</si>
  <si>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</si>
  <si>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</si>
  <si>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</si>
  <si>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</si>
  <si>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</si>
  <si>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</si>
  <si>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</si>
  <si>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</si>
  <si>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</si>
  <si>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</si>
  <si>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</si>
  <si>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</si>
  <si>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</si>
  <si>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</si>
  <si>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</si>
  <si>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</si>
  <si>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</si>
  <si>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</si>
  <si>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</si>
  <si>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</si>
  <si>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</si>
  <si>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</si>
  <si>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</si>
  <si>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</si>
  <si>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</si>
  <si>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</si>
  <si>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</si>
  <si>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</si>
  <si>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</si>
  <si>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</si>
  <si>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</si>
  <si>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</si>
  <si>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</si>
  <si>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</si>
  <si>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</si>
  <si>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</si>
  <si>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</si>
  <si>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</si>
  <si>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</si>
  <si>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</si>
  <si>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</si>
  <si>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</si>
  <si>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</si>
  <si>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</si>
  <si>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</si>
  <si>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</si>
  <si>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</si>
  <si>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</si>
  <si>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</si>
  <si>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</si>
  <si>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</si>
  <si>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</si>
  <si>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</si>
  <si>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</si>
  <si>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</si>
  <si>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</si>
  <si>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</si>
  <si>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</si>
  <si>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</si>
  <si>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</si>
  <si>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</si>
  <si>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</si>
  <si>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</si>
  <si>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</si>
  <si>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</si>
  <si>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</si>
  <si>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</si>
  <si>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</si>
  <si>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</si>
  <si>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</si>
  <si>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</si>
  <si>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</si>
  <si>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</si>
  <si>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</si>
  <si>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</si>
  <si>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</si>
  <si>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</si>
  <si>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</si>
  <si>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</si>
  <si>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</si>
  <si>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</si>
  <si>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</si>
  <si>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</si>
  <si>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</si>
  <si>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</si>
  <si>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</si>
  <si>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</si>
  <si>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</si>
  <si>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</si>
  <si>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</si>
  <si>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</si>
  <si>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</si>
  <si>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</si>
  <si>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</si>
  <si>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</si>
  <si>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</si>
  <si>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</si>
  <si>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</si>
  <si>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</si>
  <si>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</si>
  <si>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</si>
  <si>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</si>
  <si>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</si>
  <si>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</si>
  <si>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</si>
  <si>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</si>
  <si>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</si>
  <si>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</si>
  <si>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</si>
  <si>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</si>
  <si>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</si>
  <si>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</si>
  <si>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</si>
  <si>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</si>
  <si>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</si>
  <si>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</si>
  <si>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</si>
  <si>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</si>
  <si>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</si>
  <si>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</si>
  <si>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</si>
  <si>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</si>
  <si>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</si>
  <si>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</si>
  <si>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</si>
  <si>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</si>
  <si>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</si>
  <si>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</si>
  <si>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</si>
  <si>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</si>
  <si>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</si>
  <si>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</si>
  <si>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</si>
  <si>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</si>
  <si>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</si>
  <si>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</si>
  <si>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</si>
  <si>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</si>
  <si>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</si>
  <si>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</si>
  <si>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</si>
  <si>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</si>
  <si>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</si>
  <si>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</si>
  <si>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</si>
  <si>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</si>
  <si>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</si>
  <si>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</si>
  <si>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</si>
  <si>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</si>
  <si>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</si>
  <si>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</si>
  <si>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</si>
  <si>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</si>
  <si>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</si>
  <si>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</si>
  <si>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</si>
  <si>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</si>
  <si>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</si>
  <si>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</si>
  <si>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</si>
  <si>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</si>
  <si>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</si>
  <si>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</si>
  <si>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</si>
  <si>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</si>
  <si>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</si>
  <si>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</si>
  <si>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</si>
  <si>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</si>
  <si>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</si>
  <si>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</si>
  <si>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</si>
  <si>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</si>
  <si>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</si>
  <si>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</si>
  <si>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</si>
  <si>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</si>
  <si>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</si>
  <si>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</si>
  <si>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</si>
  <si>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</si>
  <si>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</si>
  <si>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</si>
  <si>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</si>
  <si>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</si>
  <si>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</si>
  <si>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</si>
  <si>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</si>
  <si>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</si>
  <si>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</si>
  <si>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</si>
  <si>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</si>
  <si>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</si>
  <si>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</si>
  <si>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</si>
  <si>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</si>
  <si>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</si>
  <si>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</si>
  <si>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</si>
  <si>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</si>
  <si>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</si>
  <si>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</si>
  <si>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</si>
  <si>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</si>
  <si>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</si>
  <si>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</si>
  <si>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</si>
  <si>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</si>
  <si>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</si>
  <si>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</si>
  <si>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</si>
  <si>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</si>
  <si>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</si>
  <si>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</si>
  <si>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</si>
  <si>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</si>
  <si>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</si>
  <si>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</si>
  <si>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</si>
  <si>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</si>
  <si>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</si>
  <si>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</si>
  <si>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</si>
  <si>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</si>
  <si>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</si>
  <si>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</si>
  <si>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</si>
  <si>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</si>
  <si>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</si>
  <si>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</si>
  <si>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</si>
  <si>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</si>
  <si>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</si>
  <si>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</si>
  <si>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</si>
  <si>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</si>
  <si>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</si>
  <si>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</si>
  <si>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</si>
  <si>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</si>
  <si>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</si>
  <si>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</si>
  <si>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</si>
  <si>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</si>
  <si>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</si>
  <si>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</si>
  <si>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</si>
  <si>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</si>
  <si>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</si>
  <si>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</si>
  <si>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</si>
  <si>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</si>
  <si>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</si>
  <si>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</si>
  <si>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</si>
  <si>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</si>
  <si>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</si>
  <si>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</si>
  <si>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</si>
  <si>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</si>
  <si>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</si>
  <si>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</si>
  <si>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</si>
  <si>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</si>
  <si>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</si>
  <si>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</si>
  <si>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</si>
  <si>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</si>
  <si>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</si>
  <si>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</si>
  <si>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</si>
  <si>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</si>
  <si>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</si>
  <si>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</si>
  <si>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</si>
  <si>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</si>
  <si>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</si>
  <si>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</si>
  <si>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</si>
  <si>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</si>
  <si>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</si>
  <si>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</si>
  <si>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</si>
  <si>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</si>
  <si>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</si>
  <si>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</si>
  <si>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</si>
  <si>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</si>
  <si>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</si>
  <si>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</si>
  <si>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</si>
  <si>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</si>
  <si>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</si>
  <si>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</si>
  <si>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</si>
  <si>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</si>
  <si>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</si>
  <si>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</si>
  <si>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</si>
  <si>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</si>
  <si>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</si>
  <si>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</si>
  <si>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</si>
  <si>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</si>
  <si>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</si>
  <si>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</si>
  <si>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</si>
  <si>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</si>
  <si>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</si>
  <si>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</si>
  <si>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</si>
  <si>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</si>
  <si>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</si>
  <si>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</si>
  <si>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</si>
  <si>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</si>
  <si>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</si>
  <si>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</si>
  <si>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</si>
  <si>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</si>
  <si>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</si>
  <si>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</si>
  <si>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</si>
  <si>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</si>
  <si>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</si>
  <si>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</si>
  <si>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</si>
  <si>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</si>
  <si>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</si>
  <si>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</si>
  <si>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</si>
  <si>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</si>
  <si>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</si>
  <si>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</si>
  <si>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</si>
  <si>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</si>
  <si>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</si>
  <si>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</si>
  <si>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</si>
  <si>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</si>
  <si>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</si>
  <si>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</si>
  <si>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</si>
  <si>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</si>
  <si>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</si>
  <si>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</si>
  <si>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</si>
  <si>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</si>
  <si>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</si>
  <si>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</si>
  <si>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</si>
  <si>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</si>
  <si>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</si>
  <si>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</si>
  <si>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</si>
  <si>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</si>
  <si>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</si>
  <si>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</si>
  <si>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</si>
  <si>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</si>
  <si>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</si>
  <si>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</si>
  <si>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</si>
  <si>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</si>
  <si>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</si>
  <si>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</si>
  <si>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</si>
  <si>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</si>
  <si>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</si>
  <si>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</si>
  <si>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</si>
  <si>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</si>
  <si>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</si>
  <si>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</si>
  <si>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</si>
  <si>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</si>
  <si>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</si>
  <si>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</si>
  <si>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</si>
  <si>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</si>
  <si>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</si>
  <si>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</si>
  <si>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</si>
  <si>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</si>
  <si>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</si>
  <si>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</si>
  <si>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</si>
  <si>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</si>
  <si>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</si>
  <si>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</si>
  <si>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</si>
  <si>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</si>
  <si>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</si>
  <si>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</si>
  <si>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</si>
  <si>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</si>
  <si>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</si>
  <si>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</si>
  <si>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</si>
  <si>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</si>
  <si>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</si>
  <si>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</si>
  <si>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</si>
  <si>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</si>
  <si>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</si>
  <si>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</si>
  <si>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</si>
  <si>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</si>
  <si>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</si>
  <si>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</si>
  <si>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</si>
  <si>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</si>
  <si>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</si>
  <si>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</si>
  <si>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</si>
  <si>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</si>
  <si>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</si>
  <si>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</si>
  <si>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</si>
  <si>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</si>
  <si>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</si>
  <si>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</si>
  <si>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</si>
  <si>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</si>
  <si>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</si>
  <si>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</si>
  <si>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</si>
  <si>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</si>
  <si>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</si>
  <si>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</si>
  <si>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</si>
  <si>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</si>
  <si>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</si>
  <si>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</si>
  <si>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</si>
  <si>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</si>
  <si>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</si>
  <si>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</si>
  <si>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</si>
  <si>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</si>
  <si>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</si>
  <si>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</si>
  <si>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</si>
  <si>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</si>
  <si>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</si>
  <si>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</si>
  <si>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</si>
  <si>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</si>
  <si>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</si>
  <si>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</si>
  <si>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</si>
  <si>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</si>
  <si>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</si>
  <si>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</si>
  <si>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</si>
  <si>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</si>
  <si>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</si>
  <si>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</si>
  <si>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</si>
  <si>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</si>
  <si>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</si>
  <si>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</si>
  <si>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</si>
  <si>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</si>
  <si>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</si>
  <si>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</si>
  <si>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</si>
  <si>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</si>
  <si>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</si>
  <si>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</si>
  <si>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</si>
  <si>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</si>
  <si>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</si>
  <si>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</si>
  <si>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</si>
  <si>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</si>
  <si>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</si>
  <si>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</si>
  <si>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</si>
  <si>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</si>
  <si>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</si>
  <si>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</si>
  <si>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</si>
  <si>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</si>
  <si>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</si>
  <si>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</si>
  <si>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</si>
  <si>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</si>
  <si>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</si>
  <si>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</si>
  <si>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</si>
  <si>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</si>
  <si>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</si>
  <si>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</si>
  <si>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</si>
  <si>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</si>
  <si>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</si>
  <si>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</si>
  <si>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</si>
  <si>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</si>
  <si>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</si>
  <si>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</si>
  <si>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</si>
  <si>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</si>
  <si>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</si>
  <si>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</si>
  <si>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</si>
  <si>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</si>
  <si>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</si>
  <si>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</si>
  <si>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</si>
  <si>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</si>
  <si>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</si>
  <si>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</si>
  <si>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</si>
  <si>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</si>
  <si>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</si>
  <si>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</si>
  <si>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</si>
  <si>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</si>
  <si>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</si>
  <si>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</si>
  <si>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</si>
  <si>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</si>
  <si>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</si>
  <si>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</si>
  <si>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</si>
  <si>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</si>
  <si>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</si>
  <si>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</si>
  <si>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</si>
  <si>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</si>
  <si>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</si>
  <si>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</si>
  <si>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</si>
  <si>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</si>
  <si>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</si>
  <si>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</si>
  <si>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</si>
  <si>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</si>
  <si>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</si>
  <si>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</si>
  <si>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</si>
  <si>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</si>
  <si>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</si>
  <si>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</si>
  <si>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</si>
  <si>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</si>
  <si>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</si>
  <si>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</si>
  <si>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</si>
  <si>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</si>
  <si>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</si>
  <si>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</si>
  <si>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</si>
  <si>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</si>
  <si>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</si>
  <si>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</si>
  <si>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</si>
  <si>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</si>
  <si>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</si>
  <si>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</si>
  <si>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</si>
  <si>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</si>
  <si>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</si>
  <si>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</si>
  <si>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</si>
  <si>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</si>
  <si>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</si>
  <si>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</si>
  <si>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</si>
  <si>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</si>
  <si>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</si>
  <si>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</si>
  <si>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</si>
  <si>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</si>
  <si>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</si>
  <si>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</si>
  <si>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</si>
  <si>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</si>
  <si>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</si>
  <si>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</si>
  <si>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</si>
  <si>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</si>
  <si>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</si>
  <si>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</si>
  <si>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</si>
  <si>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</si>
  <si>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</si>
  <si>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</si>
  <si>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</si>
  <si>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</si>
  <si>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</si>
  <si>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</si>
  <si>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</si>
  <si>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</si>
  <si>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</si>
  <si>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</si>
  <si>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</si>
  <si>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</si>
  <si>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</si>
  <si>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</si>
  <si>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</si>
  <si>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</si>
  <si>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</si>
  <si>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</si>
  <si>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</si>
  <si>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</si>
  <si>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</si>
  <si>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</si>
  <si>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</si>
  <si>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</si>
  <si>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</si>
  <si>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</si>
  <si>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</si>
  <si>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</si>
  <si>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</si>
  <si>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</si>
  <si>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</si>
  <si>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</si>
  <si>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</si>
  <si>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</si>
  <si>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</si>
  <si>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</si>
  <si>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</si>
  <si>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</si>
  <si>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</si>
  <si>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</si>
  <si>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</si>
  <si>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</si>
  <si>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</si>
  <si>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</si>
  <si>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</si>
  <si>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</si>
  <si>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</si>
  <si>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</si>
  <si>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</si>
  <si>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</si>
  <si>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</si>
  <si>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</si>
  <si>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</si>
  <si>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</si>
  <si>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</si>
  <si>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</si>
  <si>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</si>
  <si>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</si>
  <si>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</si>
  <si>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</si>
  <si>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</si>
  <si>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</si>
  <si>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</si>
  <si>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</si>
  <si>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</si>
  <si>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</si>
  <si>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</si>
  <si>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</si>
  <si>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</si>
  <si>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</si>
  <si>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</si>
  <si>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</si>
  <si>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</si>
  <si>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</si>
  <si>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</si>
  <si>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</si>
  <si>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</si>
  <si>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</si>
  <si>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</si>
  <si>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</si>
  <si>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</si>
  <si>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</si>
  <si>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</si>
  <si>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</si>
  <si>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</si>
  <si>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</si>
  <si>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</si>
  <si>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</si>
  <si>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</si>
  <si>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</si>
  <si>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</si>
  <si>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</si>
  <si>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</si>
  <si>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</si>
  <si>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</si>
  <si>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</si>
  <si>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</si>
  <si>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</si>
  <si>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</si>
  <si>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</si>
  <si>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</si>
  <si>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</si>
  <si>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</si>
  <si>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</si>
  <si>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</si>
  <si>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</si>
  <si>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</si>
  <si>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</si>
  <si>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</si>
  <si>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</si>
  <si>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</si>
  <si>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</si>
  <si>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</si>
  <si>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</si>
  <si>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</si>
  <si>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</si>
  <si>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</si>
  <si>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</si>
  <si>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</si>
  <si>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</si>
  <si>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</si>
  <si>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</si>
  <si>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</si>
  <si>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</si>
  <si>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</si>
  <si>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</si>
  <si>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</si>
  <si>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</si>
  <si>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</si>
  <si>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</si>
  <si>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</si>
  <si>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</si>
  <si>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</si>
  <si>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</si>
  <si>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</si>
  <si>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</si>
  <si>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</si>
  <si>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</si>
  <si>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</si>
  <si>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</si>
  <si>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</si>
  <si>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</si>
  <si>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</si>
  <si>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</si>
  <si>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</si>
  <si>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</si>
  <si>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</si>
  <si>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</si>
  <si>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</si>
  <si>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</si>
  <si>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</si>
  <si>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</si>
  <si>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</si>
  <si>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</si>
  <si>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</si>
  <si>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</si>
  <si>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</si>
  <si>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</si>
  <si>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</si>
  <si>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</si>
  <si>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</si>
  <si>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</si>
  <si>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</si>
  <si>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</si>
  <si>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</si>
  <si>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</si>
  <si>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</si>
  <si>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</si>
  <si>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</si>
  <si>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</si>
  <si>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</si>
  <si>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</si>
  <si>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</si>
  <si>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</si>
  <si>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</si>
  <si>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</si>
  <si>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</si>
  <si>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</si>
  <si>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</si>
  <si>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</si>
  <si>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</si>
  <si>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</si>
  <si>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</si>
  <si>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</si>
  <si>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</si>
  <si>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</si>
  <si>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</si>
  <si>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</si>
  <si>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</si>
  <si>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</si>
  <si>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</si>
  <si>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</si>
  <si>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</si>
  <si>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</si>
  <si>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</si>
  <si>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</si>
  <si>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</si>
  <si>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</si>
  <si>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</si>
  <si>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</si>
  <si>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</si>
  <si>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</si>
  <si>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</si>
  <si>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</si>
  <si>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</si>
  <si>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</si>
  <si>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</si>
  <si>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</si>
  <si>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</si>
  <si>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</si>
  <si>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</si>
  <si>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</si>
  <si>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</si>
  <si>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</si>
  <si>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</si>
  <si>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</si>
  <si>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</si>
  <si>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</si>
  <si>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</si>
  <si>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</si>
  <si>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</si>
  <si>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</si>
  <si>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</si>
  <si>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</si>
  <si>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</si>
  <si>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</si>
  <si>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</si>
  <si>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</si>
  <si>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</si>
  <si>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</si>
  <si>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</si>
  <si>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</si>
  <si>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</si>
  <si>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</si>
  <si>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</si>
  <si>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</si>
  <si>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</si>
  <si>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</si>
  <si>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</si>
  <si>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</si>
  <si>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</si>
  <si>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</si>
  <si>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</si>
  <si>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</si>
  <si>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</si>
  <si>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</si>
  <si>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</si>
  <si>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</si>
  <si>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</si>
  <si>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</si>
  <si>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</si>
  <si>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</si>
  <si>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</si>
  <si>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</si>
  <si>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</si>
  <si>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</si>
  <si>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</si>
  <si>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</si>
  <si>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</si>
  <si>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</si>
  <si>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</si>
  <si>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</si>
  <si>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</si>
  <si>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</si>
  <si>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</si>
  <si>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</si>
  <si>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</si>
  <si>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</si>
  <si>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</si>
  <si>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</si>
  <si>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</si>
  <si>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</si>
  <si>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</si>
  <si>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</si>
  <si>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</si>
  <si>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</si>
  <si>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</si>
  <si>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</si>
  <si>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</si>
  <si>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</si>
  <si>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</si>
  <si>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</si>
  <si>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</si>
  <si>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</si>
  <si>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</si>
  <si>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</si>
  <si>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</si>
  <si>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</si>
  <si>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</si>
  <si>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</si>
  <si>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</si>
  <si>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</si>
  <si>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</si>
  <si>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</si>
  <si>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</si>
  <si>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</si>
  <si>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</si>
  <si>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</si>
  <si>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</si>
  <si>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</si>
  <si>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</si>
  <si>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</si>
  <si>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</si>
  <si>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</si>
  <si>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</si>
  <si>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</si>
  <si>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</si>
  <si>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</si>
  <si>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</si>
  <si>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</si>
  <si>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</si>
  <si>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</si>
  <si>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</si>
  <si>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</si>
  <si>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</si>
  <si>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</si>
  <si>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</si>
  <si>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</si>
  <si>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</si>
  <si>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</si>
  <si>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</si>
  <si>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</si>
  <si>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</si>
  <si>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</si>
  <si>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</si>
  <si>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</si>
  <si>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</si>
  <si>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</si>
  <si>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</si>
  <si>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</si>
  <si>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</si>
  <si>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</si>
  <si>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</si>
  <si>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</si>
  <si>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</si>
  <si>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</si>
  <si>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</si>
  <si>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</si>
  <si>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</si>
  <si>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</si>
  <si>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</si>
  <si>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</si>
  <si>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</si>
  <si>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</si>
  <si>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</si>
  <si>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</si>
  <si>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</si>
  <si>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</si>
  <si>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</si>
  <si>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</si>
  <si>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</si>
  <si>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</si>
  <si>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</si>
  <si>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</si>
  <si>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</si>
  <si>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</si>
  <si>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</si>
  <si>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</si>
  <si>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</si>
  <si>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</si>
  <si>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</si>
  <si>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</si>
  <si>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</si>
  <si>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</si>
  <si>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</si>
  <si>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</si>
  <si>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</si>
  <si>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</si>
  <si>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</si>
  <si>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</si>
  <si>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</si>
  <si>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</si>
  <si>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</si>
  <si>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</si>
  <si>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</si>
  <si>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</si>
  <si>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</si>
  <si>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</si>
  <si>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</si>
  <si>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</si>
  <si>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</si>
  <si>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</si>
  <si>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</si>
  <si>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</si>
  <si>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</si>
  <si>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</si>
  <si>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</si>
  <si>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</si>
  <si>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</si>
  <si>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</si>
  <si>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</si>
  <si>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</si>
  <si>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</si>
  <si>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</si>
  <si>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</si>
  <si>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</si>
  <si>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</si>
  <si>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</si>
  <si>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</si>
  <si>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</si>
  <si>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</si>
  <si>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</si>
  <si>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</si>
  <si>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</si>
  <si>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</si>
  <si>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</si>
  <si>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</si>
  <si>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</si>
  <si>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</si>
  <si>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</si>
  <si>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</si>
  <si>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</si>
  <si>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</si>
  <si>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</si>
  <si>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</si>
  <si>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</si>
  <si>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</si>
  <si>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</si>
  <si>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</si>
  <si>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</si>
  <si>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</si>
  <si>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</si>
  <si>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</si>
  <si>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</si>
  <si>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</si>
  <si>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</si>
  <si>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</si>
  <si>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</si>
  <si>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</si>
  <si>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</si>
  <si>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</si>
  <si>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</si>
  <si>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</si>
  <si>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</si>
  <si>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</si>
  <si>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</si>
  <si>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</si>
  <si>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</si>
  <si>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</si>
  <si>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</si>
  <si>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</si>
  <si>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</si>
  <si>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</si>
  <si>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</si>
  <si>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</si>
  <si>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</si>
  <si>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</si>
  <si>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</si>
  <si>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</si>
  <si>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</si>
  <si>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</si>
  <si>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</si>
  <si>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</si>
  <si>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</si>
  <si>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</si>
  <si>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</si>
  <si>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</si>
  <si>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</si>
  <si>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</si>
  <si>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</si>
  <si>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</si>
  <si>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</si>
  <si>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</si>
  <si>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</si>
  <si>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</si>
  <si>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</si>
  <si>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</si>
  <si>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</si>
  <si>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</si>
  <si>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</si>
  <si>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</si>
  <si>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</si>
  <si>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</si>
  <si>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</si>
  <si>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</si>
  <si>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</si>
  <si>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</si>
  <si>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</si>
  <si>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</si>
  <si>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</si>
  <si>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</si>
  <si>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</si>
  <si>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</si>
  <si>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</si>
  <si>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</si>
  <si>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</si>
  <si>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</si>
  <si>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</si>
  <si>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</si>
  <si>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</si>
  <si>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</si>
  <si>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</si>
  <si>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</si>
  <si>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</si>
  <si>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</si>
  <si>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</si>
  <si>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</si>
  <si>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</si>
  <si>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</si>
  <si>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</si>
  <si>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</si>
  <si>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</si>
  <si>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</si>
  <si>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</si>
  <si>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</si>
  <si>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</si>
  <si>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</si>
  <si>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</si>
  <si>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</si>
  <si>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</si>
  <si>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</si>
  <si>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</si>
  <si>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</si>
  <si>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</si>
  <si>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</si>
  <si>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</si>
  <si>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</si>
  <si>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</si>
  <si>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</si>
  <si>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</si>
  <si>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</si>
  <si>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</si>
  <si>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</si>
  <si>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</si>
  <si>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</si>
  <si>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</si>
  <si>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</si>
  <si>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</si>
  <si>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</si>
  <si>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</si>
  <si>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</si>
  <si>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</si>
  <si>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</si>
  <si>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</si>
  <si>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</si>
  <si>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</si>
  <si>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</si>
  <si>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</si>
  <si>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</si>
  <si>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</si>
  <si>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</si>
  <si>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</si>
  <si>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</si>
  <si>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</si>
  <si>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</si>
  <si>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</si>
  <si>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</si>
  <si>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</si>
  <si>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</si>
  <si>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</si>
  <si>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</si>
  <si>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</si>
  <si>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</si>
  <si>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</si>
  <si>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</si>
  <si>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</si>
  <si>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</si>
  <si>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</si>
  <si>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</si>
  <si>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</si>
  <si>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</si>
  <si>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</si>
  <si>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</si>
  <si>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</si>
  <si>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</si>
  <si>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</si>
  <si>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</si>
  <si>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</si>
  <si>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</si>
  <si>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</si>
  <si>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</si>
  <si>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</si>
  <si>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</si>
  <si>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</si>
  <si>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</si>
  <si>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</si>
  <si>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</si>
  <si>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</si>
  <si>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</si>
  <si>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</si>
  <si>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</si>
  <si>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</si>
  <si>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</si>
  <si>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</si>
  <si>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</si>
  <si>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</si>
  <si>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</si>
  <si>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</si>
  <si>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</si>
  <si>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</si>
  <si>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</si>
  <si>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</si>
  <si>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</si>
  <si>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</si>
  <si>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</si>
  <si>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</si>
  <si>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</si>
  <si>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</si>
  <si>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</si>
  <si>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</si>
  <si>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</si>
  <si>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</si>
  <si>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</si>
  <si>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</si>
  <si>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</si>
  <si>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</si>
  <si>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</si>
  <si>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</si>
  <si>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</si>
  <si>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</si>
  <si>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</si>
  <si>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</si>
  <si>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</si>
  <si>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</si>
  <si>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</si>
  <si>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</si>
  <si>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</si>
  <si>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</si>
  <si>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</si>
  <si>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</si>
  <si>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</si>
  <si>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</si>
  <si>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</si>
  <si>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</si>
  <si>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</si>
  <si>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</si>
  <si>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</si>
  <si>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</si>
  <si>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</si>
  <si>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</si>
  <si>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</si>
  <si>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</si>
  <si>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</si>
  <si>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</si>
  <si>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</si>
  <si>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</si>
  <si>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</si>
  <si>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</si>
  <si>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</si>
  <si>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</si>
  <si>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</si>
  <si>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</si>
  <si>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</si>
  <si>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</si>
  <si>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</si>
  <si>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</si>
  <si>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</si>
  <si>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</si>
  <si>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</si>
  <si>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</si>
  <si>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</si>
  <si>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</si>
  <si>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</si>
  <si>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</si>
  <si>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</si>
  <si>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</si>
  <si>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</si>
  <si>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</si>
  <si>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</si>
  <si>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</si>
  <si>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</si>
  <si>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</si>
  <si>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</si>
  <si>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</si>
  <si>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</si>
  <si>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</si>
  <si>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</si>
  <si>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</si>
  <si>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</si>
  <si>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</si>
  <si>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</si>
  <si>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</si>
  <si>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</si>
  <si>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</si>
  <si>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</si>
  <si>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</si>
  <si>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</si>
  <si>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</si>
  <si>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</si>
  <si>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</si>
  <si>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</si>
  <si>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</si>
  <si>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</si>
  <si>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</si>
  <si>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</si>
  <si>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</si>
  <si>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</si>
  <si>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</si>
  <si>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</si>
  <si>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</si>
  <si>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</si>
  <si>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</si>
  <si>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</si>
  <si>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</si>
  <si>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</si>
  <si>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</si>
  <si>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</si>
  <si>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</si>
  <si>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</si>
  <si>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</si>
  <si>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</si>
  <si>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</si>
  <si>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</si>
  <si>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</si>
  <si>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</si>
  <si>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</si>
  <si>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</si>
  <si>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</si>
  <si>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</si>
  <si>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</si>
  <si>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</si>
  <si>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</si>
  <si>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</si>
  <si>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</si>
  <si>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</si>
  <si>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</si>
  <si>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</si>
  <si>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</si>
  <si>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</si>
  <si>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</si>
  <si>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</si>
  <si>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</si>
  <si>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</si>
  <si>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</si>
  <si>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</si>
  <si>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</si>
  <si>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</si>
  <si>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</si>
  <si>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</si>
  <si>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</si>
  <si>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</si>
  <si>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</si>
  <si>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</si>
  <si>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</si>
  <si>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</si>
  <si>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</si>
  <si>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</si>
  <si>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</si>
  <si>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</si>
  <si>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</si>
  <si>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</si>
  <si>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</si>
  <si>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</si>
  <si>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</si>
  <si>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</si>
  <si>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</si>
  <si>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</si>
  <si>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</si>
  <si>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</si>
  <si>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</si>
  <si>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</si>
  <si>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</si>
  <si>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</si>
  <si>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</si>
  <si>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</si>
  <si>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</si>
  <si>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</si>
  <si>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</si>
  <si>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</si>
  <si>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</si>
  <si>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</si>
  <si>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</si>
  <si>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</si>
  <si>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</si>
  <si>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</si>
  <si>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</si>
  <si>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</si>
  <si>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</si>
  <si>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</si>
  <si>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</si>
  <si>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</si>
  <si>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</si>
  <si>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</si>
  <si>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</si>
  <si>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</si>
  <si>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</si>
  <si>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</si>
  <si>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</si>
  <si>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</si>
  <si>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</si>
  <si>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</si>
  <si>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</si>
  <si>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</si>
  <si>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</si>
  <si>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</si>
  <si>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</si>
  <si>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</si>
  <si>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</si>
  <si>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</si>
  <si>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</si>
  <si>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</si>
  <si>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</si>
  <si>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</si>
  <si>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</si>
  <si>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</si>
  <si>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</si>
  <si>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</si>
  <si>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</si>
  <si>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</si>
  <si>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</si>
  <si>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</si>
  <si>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</si>
  <si>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</si>
  <si>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</si>
  <si>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</si>
  <si>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</si>
  <si>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</si>
  <si>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</si>
  <si>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</si>
  <si>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</si>
  <si>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</si>
  <si>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</si>
  <si>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</si>
  <si>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</si>
  <si>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</si>
  <si>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</si>
  <si>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</si>
  <si>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</si>
  <si>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</si>
  <si>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</si>
  <si>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</si>
  <si>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</si>
  <si>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</si>
  <si>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</si>
  <si>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</si>
  <si>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</si>
  <si>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</si>
  <si>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</si>
  <si>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</si>
  <si>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</si>
  <si>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</si>
  <si>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</si>
  <si>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</si>
  <si>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</si>
  <si>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</si>
  <si>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</si>
  <si>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</si>
  <si>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</si>
  <si>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</si>
  <si>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</si>
  <si>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</si>
  <si>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</si>
  <si>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</si>
  <si>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</si>
  <si>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</si>
  <si>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</si>
  <si>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</si>
  <si>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</si>
  <si>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</si>
  <si>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</si>
  <si>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</si>
  <si>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</si>
  <si>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</si>
  <si>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</si>
  <si>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</si>
  <si>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</si>
  <si>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</si>
  <si>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</si>
  <si>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</si>
  <si>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</si>
  <si>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</si>
  <si>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</si>
  <si>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</si>
  <si>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</si>
  <si>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</si>
  <si>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</si>
  <si>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</si>
  <si>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</si>
  <si>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</si>
  <si>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</si>
  <si>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</si>
  <si>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</si>
  <si>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</si>
  <si>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</si>
  <si>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</si>
  <si>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</si>
  <si>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</si>
  <si>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</si>
  <si>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</si>
  <si>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</si>
  <si>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</si>
  <si>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</si>
  <si>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</si>
  <si>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</si>
  <si>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</si>
  <si>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</si>
  <si>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</si>
  <si>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</si>
  <si>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</si>
  <si>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</si>
  <si>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</si>
  <si>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</si>
  <si>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</si>
  <si>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</si>
  <si>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</si>
  <si>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</si>
  <si>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</si>
  <si>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</si>
  <si>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</si>
  <si>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</si>
  <si>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</si>
  <si>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</si>
  <si>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</si>
  <si>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</si>
  <si>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</si>
  <si>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</si>
  <si>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</si>
  <si>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</si>
  <si>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</si>
  <si>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</si>
  <si>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</si>
  <si>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</si>
  <si>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</si>
  <si>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</si>
  <si>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</si>
  <si>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</si>
  <si>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</si>
  <si>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</si>
  <si>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</si>
  <si>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</si>
  <si>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</si>
  <si>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</si>
  <si>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</si>
  <si>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</si>
  <si>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</si>
  <si>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</si>
  <si>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</si>
  <si>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</si>
  <si>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</si>
  <si>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</si>
  <si>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</si>
  <si>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</si>
  <si>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</si>
  <si>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</si>
  <si>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</si>
  <si>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</si>
  <si>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</si>
  <si>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</si>
  <si>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</si>
  <si>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</si>
  <si>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</si>
  <si>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</si>
  <si>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</si>
  <si>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</si>
  <si>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</si>
  <si>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</si>
  <si>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</si>
  <si>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</si>
  <si>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</si>
  <si>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</si>
  <si>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</si>
  <si>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</si>
  <si>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</si>
  <si>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</si>
  <si>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</si>
  <si>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</si>
  <si>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</si>
  <si>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</si>
  <si>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</si>
  <si>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</si>
  <si>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</si>
  <si>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</si>
  <si>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</si>
  <si>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</si>
  <si>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</si>
  <si>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</si>
  <si>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</si>
  <si>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</si>
  <si>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</si>
  <si>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</si>
  <si>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</si>
  <si>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</si>
  <si>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</si>
  <si>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</si>
  <si>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</si>
  <si>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</si>
  <si>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</si>
  <si>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</si>
  <si>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</si>
  <si>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</si>
  <si>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</si>
  <si>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</si>
  <si>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</si>
  <si>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</si>
  <si>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</si>
  <si>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</si>
  <si>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</si>
  <si>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</si>
  <si>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</si>
  <si>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</si>
  <si>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</si>
  <si>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</si>
  <si>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</si>
  <si>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</si>
  <si>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</si>
  <si>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</si>
  <si>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</si>
  <si>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</si>
  <si>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</si>
  <si>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</si>
  <si>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</si>
  <si>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</si>
  <si>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</si>
  <si>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</si>
  <si>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</si>
  <si>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</si>
  <si>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</si>
  <si>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</si>
  <si>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</si>
  <si>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</si>
  <si>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</si>
  <si>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</si>
  <si>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</si>
  <si>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</si>
  <si>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</si>
  <si>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</si>
  <si>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</si>
  <si>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</si>
  <si>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</si>
  <si>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</si>
  <si>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</si>
  <si>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</si>
  <si>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</si>
  <si>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</si>
  <si>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</si>
  <si>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</si>
  <si>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</si>
  <si>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</si>
  <si>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</si>
  <si>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</si>
  <si>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</si>
  <si>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</si>
  <si>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</si>
  <si>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</si>
  <si>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</si>
  <si>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</si>
  <si>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</si>
  <si>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</si>
  <si>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</si>
  <si>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</si>
  <si>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</si>
  <si>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</si>
  <si>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</si>
  <si>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</si>
  <si>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</si>
  <si>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</si>
  <si>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</si>
  <si>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</si>
  <si>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</si>
  <si>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</si>
  <si>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</si>
  <si>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</si>
  <si>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</si>
  <si>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</si>
  <si>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</si>
  <si>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</si>
  <si>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</si>
  <si>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</si>
  <si>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</si>
  <si>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</si>
  <si>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</si>
  <si>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</si>
  <si>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</si>
  <si>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</si>
  <si>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</si>
  <si>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</si>
  <si>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</si>
  <si>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</si>
  <si>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</si>
  <si>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</si>
  <si>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</si>
  <si>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</si>
  <si>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</si>
  <si>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</si>
  <si>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</si>
  <si>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</si>
  <si>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</si>
  <si>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</si>
  <si>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</si>
  <si>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</si>
  <si>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</si>
  <si>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</si>
  <si>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</si>
  <si>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</si>
  <si>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</si>
  <si>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</si>
  <si>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</si>
  <si>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</si>
  <si>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</si>
  <si>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</si>
  <si>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</si>
  <si>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</si>
  <si>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</si>
  <si>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</si>
  <si>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</si>
  <si>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</si>
  <si>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</si>
  <si>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</si>
  <si>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</si>
  <si>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</si>
  <si>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</si>
  <si>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</si>
  <si>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</si>
  <si>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</si>
  <si>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</si>
  <si>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</si>
  <si>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</si>
  <si>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</si>
  <si>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</si>
  <si>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</si>
  <si>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</si>
  <si>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</si>
  <si>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</si>
  <si>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</si>
  <si>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</si>
  <si>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</si>
  <si>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</si>
  <si>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</si>
  <si>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</si>
  <si>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</si>
  <si>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</si>
  <si>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</si>
  <si>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</si>
  <si>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</si>
  <si>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</si>
  <si>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</si>
  <si>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</si>
  <si>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</si>
  <si>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</si>
  <si>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</si>
  <si>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</si>
  <si>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</si>
  <si>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</si>
  <si>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</si>
  <si>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</si>
  <si>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</si>
  <si>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</si>
  <si>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</si>
  <si>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</si>
  <si>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</si>
  <si>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</si>
  <si>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</si>
  <si>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</si>
  <si>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</si>
  <si>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</si>
  <si>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</si>
  <si>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</si>
  <si>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</si>
  <si>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</si>
  <si>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</si>
  <si>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</si>
  <si>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</si>
  <si>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</si>
  <si>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</si>
  <si>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</si>
  <si>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</si>
  <si>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</si>
  <si>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</si>
  <si>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</si>
  <si>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</si>
  <si>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</si>
  <si>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</si>
  <si>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</si>
  <si>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</si>
  <si>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</si>
  <si>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</si>
  <si>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</si>
  <si>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</si>
  <si>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</si>
  <si>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</si>
  <si>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</si>
  <si>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</si>
  <si>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</si>
  <si>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</si>
  <si>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</si>
  <si>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</si>
  <si>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</si>
  <si>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</si>
  <si>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</si>
  <si>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</si>
  <si>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</si>
  <si>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</si>
  <si>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</si>
  <si>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</si>
  <si>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</si>
  <si>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</si>
  <si>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</si>
  <si>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</si>
  <si>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</si>
  <si>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</si>
  <si>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</si>
  <si>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</si>
  <si>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</si>
  <si>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</si>
  <si>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</si>
  <si>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</si>
  <si>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</si>
  <si>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</si>
  <si>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</si>
  <si>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</si>
  <si>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</si>
  <si>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</si>
  <si>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</si>
  <si>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</si>
  <si>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</si>
  <si>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</si>
  <si>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</si>
  <si>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</si>
  <si>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</si>
  <si>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</si>
  <si>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</si>
  <si>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</si>
  <si>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</si>
  <si>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</si>
  <si>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</si>
  <si>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</si>
  <si>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</si>
  <si>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</si>
  <si>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</si>
  <si>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</si>
  <si>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</si>
  <si>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</si>
  <si>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</si>
  <si>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</si>
  <si>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</si>
  <si>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</si>
  <si>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</si>
  <si>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</si>
  <si>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</si>
  <si>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</si>
  <si>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</si>
  <si>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</si>
  <si>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</si>
  <si>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</si>
  <si>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</si>
  <si>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</si>
  <si>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</si>
  <si>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</si>
  <si>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</si>
  <si>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</si>
  <si>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</si>
  <si>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</si>
  <si>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</si>
  <si>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</si>
  <si>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</si>
  <si>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</si>
  <si>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</si>
  <si>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</si>
  <si>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</si>
  <si>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</si>
  <si>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</si>
  <si>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</si>
  <si>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</si>
  <si>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</si>
  <si>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</si>
  <si>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</si>
  <si>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</si>
  <si>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</si>
  <si>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</si>
  <si>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</si>
  <si>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</si>
  <si>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</si>
  <si>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</si>
  <si>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</si>
  <si>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</si>
  <si>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</si>
  <si>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</si>
  <si>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</si>
  <si>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</si>
  <si>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</si>
  <si>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</si>
  <si>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</si>
  <si>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</si>
  <si>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</si>
  <si>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</si>
  <si>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</si>
  <si>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</si>
  <si>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</si>
  <si>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</si>
  <si>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</si>
  <si>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</si>
  <si>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</si>
  <si>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</si>
  <si>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</si>
  <si>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</si>
  <si>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</si>
  <si>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</si>
  <si>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</si>
  <si>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</si>
  <si>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</si>
  <si>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</si>
  <si>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</si>
  <si>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</si>
  <si>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</si>
  <si>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</si>
  <si>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</si>
  <si>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</si>
  <si>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</si>
  <si>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</si>
  <si>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</si>
  <si>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</si>
  <si>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</si>
  <si>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</si>
  <si>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</si>
  <si>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</si>
  <si>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</si>
  <si>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</si>
  <si>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</si>
  <si>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</si>
  <si>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</si>
  <si>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</si>
  <si>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</si>
  <si>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</si>
  <si>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</si>
  <si>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</si>
  <si>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</si>
  <si>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</si>
  <si>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</si>
  <si>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</si>
  <si>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</si>
  <si>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</si>
  <si>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</si>
  <si>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</si>
  <si>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</si>
  <si>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</si>
  <si>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</si>
  <si>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</si>
  <si>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</si>
  <si>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</si>
  <si>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</si>
  <si>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</si>
  <si>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</si>
  <si>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</si>
  <si>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</si>
  <si>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</si>
  <si>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</si>
  <si>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</si>
  <si>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</si>
  <si>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</si>
  <si>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</si>
  <si>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</si>
  <si>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</si>
  <si>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</si>
  <si>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</si>
  <si>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</si>
  <si>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</si>
  <si>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</si>
  <si>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</si>
  <si>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</si>
  <si>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</si>
  <si>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</si>
  <si>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</si>
  <si>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</si>
  <si>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</si>
  <si>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</si>
  <si>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</si>
  <si>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</si>
  <si>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</si>
  <si>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</si>
  <si>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</si>
  <si>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</si>
  <si>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</si>
  <si>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</si>
  <si>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</si>
  <si>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</si>
  <si>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</si>
  <si>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</si>
  <si>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</si>
  <si>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</si>
  <si>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</si>
  <si>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</si>
  <si>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</si>
  <si>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</si>
  <si>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</si>
  <si>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</si>
  <si>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</si>
  <si>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</si>
  <si>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</si>
  <si>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</si>
  <si>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</si>
  <si>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</si>
  <si>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</si>
  <si>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</si>
  <si>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</si>
  <si>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</si>
  <si>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</si>
  <si>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</si>
  <si>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</si>
  <si>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</si>
  <si>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</si>
  <si>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</si>
  <si>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</si>
  <si>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</si>
  <si>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</si>
  <si>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</si>
  <si>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</si>
  <si>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</si>
  <si>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</si>
  <si>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</si>
  <si>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</si>
  <si>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</si>
  <si>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</si>
  <si>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</si>
  <si>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</si>
  <si>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</si>
  <si>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</si>
  <si>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</si>
  <si>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</si>
  <si>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</si>
  <si>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</si>
  <si>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</si>
  <si>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</si>
  <si>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</si>
  <si>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</si>
  <si>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</si>
  <si>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</si>
  <si>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</si>
  <si>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</si>
  <si>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</si>
  <si>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</si>
  <si>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</si>
  <si>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</si>
  <si>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</si>
  <si>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</si>
  <si>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</si>
  <si>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</si>
  <si>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</si>
  <si>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</si>
  <si>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</si>
  <si>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</si>
  <si>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</si>
  <si>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</si>
  <si>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</si>
  <si>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</si>
  <si>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</si>
  <si>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</si>
  <si>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</si>
  <si>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</si>
  <si>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</si>
  <si>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</si>
  <si>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</si>
  <si>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</si>
  <si>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</si>
  <si>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</si>
  <si>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</si>
  <si>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</si>
  <si>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</si>
  <si>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</si>
  <si>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</si>
  <si>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</si>
  <si>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</si>
  <si>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</si>
  <si>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</si>
  <si>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</si>
  <si>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</si>
  <si>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</si>
  <si>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</si>
  <si>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</si>
  <si>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</si>
  <si>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</si>
  <si>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</si>
  <si>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</si>
  <si>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</si>
  <si>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</si>
  <si>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</si>
  <si>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</si>
  <si>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</si>
  <si>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</si>
  <si>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</si>
  <si>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</si>
  <si>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</si>
  <si>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</si>
  <si>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</si>
  <si>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</si>
  <si>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</si>
  <si>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</si>
  <si>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</si>
  <si>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</si>
  <si>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</si>
  <si>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</si>
  <si>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</si>
  <si>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</si>
  <si>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</si>
  <si>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</si>
  <si>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</si>
  <si>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</si>
  <si>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</si>
  <si>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</si>
  <si>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</si>
  <si>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</si>
  <si>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</si>
  <si>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</si>
  <si>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</si>
  <si>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</si>
  <si>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</si>
  <si>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</si>
  <si>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</si>
  <si>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</si>
  <si>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</si>
  <si>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</si>
  <si>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</si>
  <si>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</si>
  <si>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</si>
  <si>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</si>
  <si>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</si>
  <si>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</si>
  <si>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</si>
  <si>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</si>
  <si>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</si>
  <si>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</si>
  <si>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</si>
  <si>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</si>
  <si>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</si>
  <si>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</si>
  <si>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</si>
  <si>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</si>
  <si>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</si>
  <si>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</si>
  <si>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</si>
  <si>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</si>
  <si>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</si>
  <si>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</si>
  <si>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</si>
  <si>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</si>
  <si>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</si>
  <si>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</si>
  <si>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</si>
  <si>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</si>
  <si>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</si>
  <si>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</si>
  <si>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</si>
  <si>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</si>
  <si>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</si>
  <si>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</si>
  <si>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</si>
  <si>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</si>
  <si>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</si>
  <si>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</si>
  <si>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</si>
  <si>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</si>
  <si>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</si>
  <si>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</si>
  <si>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</si>
  <si>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</si>
  <si>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</si>
  <si>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</si>
  <si>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</si>
  <si>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</si>
  <si>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</si>
  <si>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</si>
  <si>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</si>
  <si>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</si>
  <si>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</si>
  <si>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</si>
  <si>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</si>
  <si>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</si>
  <si>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</si>
  <si>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</si>
  <si>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</si>
  <si>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</si>
  <si>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</si>
  <si>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</si>
  <si>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</si>
  <si>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</si>
  <si>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</si>
  <si>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</si>
  <si>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</si>
  <si>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</si>
  <si>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</si>
  <si>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</si>
  <si>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</si>
  <si>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</si>
  <si>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</si>
  <si>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</si>
  <si>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</si>
  <si>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</si>
  <si>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</si>
  <si>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</si>
  <si>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</si>
  <si>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</si>
  <si>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</si>
  <si>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</si>
  <si>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</si>
  <si>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</si>
  <si>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</si>
  <si>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</si>
  <si>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</si>
  <si>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</si>
  <si>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</si>
  <si>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</si>
  <si>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</si>
  <si>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</si>
  <si>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</si>
  <si>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</si>
  <si>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</si>
  <si>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</si>
  <si>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</si>
  <si>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</si>
  <si>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</si>
  <si>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</si>
  <si>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</si>
  <si>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</si>
  <si>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</si>
  <si>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</si>
  <si>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</si>
  <si>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</si>
  <si>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</si>
  <si>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</si>
  <si>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</si>
  <si>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</si>
  <si>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</si>
  <si>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</si>
  <si>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</si>
  <si>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</si>
  <si>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</si>
  <si>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</si>
  <si>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</si>
  <si>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</si>
  <si>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</si>
  <si>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</si>
  <si>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</si>
  <si>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</si>
  <si>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</si>
  <si>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</si>
  <si>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</si>
  <si>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</si>
  <si>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</si>
  <si>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</si>
  <si>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</si>
  <si>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</si>
  <si>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</si>
  <si>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</si>
  <si>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</si>
  <si>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</si>
  <si>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</si>
  <si>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</si>
  <si>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</si>
  <si>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</si>
  <si>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</si>
  <si>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</si>
  <si>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</si>
  <si>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</si>
  <si>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</si>
  <si>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</si>
  <si>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</si>
  <si>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</si>
  <si>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</si>
  <si>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</si>
  <si>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</si>
  <si>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</si>
  <si>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</si>
  <si>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</si>
  <si>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</si>
  <si>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</si>
  <si>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</si>
  <si>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</si>
  <si>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</si>
  <si>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</si>
  <si>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</si>
  <si>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</si>
  <si>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</si>
  <si>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</si>
  <si>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</si>
  <si>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</si>
  <si>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</si>
  <si>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</si>
  <si>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</si>
  <si>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</si>
  <si>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</si>
  <si>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</si>
  <si>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</si>
  <si>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</si>
  <si>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</si>
  <si>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</si>
  <si>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</si>
  <si>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</si>
  <si>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</si>
  <si>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</si>
  <si>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</si>
  <si>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</si>
  <si>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</si>
  <si>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</si>
  <si>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</si>
  <si>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</si>
  <si>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</si>
  <si>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</si>
  <si>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</si>
  <si>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</si>
  <si>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</si>
  <si>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</si>
  <si>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</si>
  <si>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</si>
  <si>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</si>
  <si>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</si>
  <si>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</si>
  <si>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</si>
  <si>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</si>
  <si>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</si>
  <si>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</si>
  <si>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</si>
  <si>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</si>
  <si>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</si>
  <si>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</si>
  <si>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</si>
  <si>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</si>
  <si>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</si>
  <si>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</si>
  <si>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</si>
  <si>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</si>
  <si>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</si>
  <si>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</si>
  <si>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</si>
  <si>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</si>
  <si>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</si>
  <si>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</si>
  <si>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</si>
  <si>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</si>
  <si>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</si>
  <si>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</si>
  <si>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</si>
  <si>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</si>
  <si>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</si>
  <si>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</si>
  <si>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</si>
  <si>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</si>
  <si>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</si>
  <si>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</si>
  <si>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</si>
  <si>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</si>
  <si>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</si>
  <si>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</si>
  <si>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</si>
  <si>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</si>
  <si>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</si>
  <si>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</si>
  <si>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</si>
  <si>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</si>
  <si>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</si>
  <si>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</si>
  <si>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</si>
  <si>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</si>
  <si>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</si>
  <si>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</si>
  <si>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</si>
  <si>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</si>
  <si>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</si>
  <si>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</si>
  <si>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</si>
  <si>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</si>
  <si>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</si>
  <si>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</si>
  <si>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</si>
  <si>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</si>
  <si>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</si>
  <si>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</si>
  <si>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</si>
  <si>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</si>
  <si>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</si>
  <si>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</si>
  <si>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</si>
  <si>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</si>
  <si>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</si>
  <si>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</si>
  <si>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</si>
  <si>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</si>
  <si>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</si>
  <si>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</si>
  <si>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</si>
  <si>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</si>
  <si>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</si>
  <si>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</si>
  <si>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</si>
  <si>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</si>
  <si>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</si>
  <si>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</si>
  <si>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</si>
  <si>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</si>
  <si>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</si>
  <si>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</si>
  <si>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</si>
  <si>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</si>
  <si>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</si>
  <si>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</si>
  <si>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</si>
  <si>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</si>
  <si>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</si>
  <si>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</si>
  <si>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</si>
  <si>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</si>
  <si>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</si>
  <si>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</si>
  <si>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</si>
  <si>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</si>
  <si>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</si>
  <si>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</si>
  <si>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</si>
  <si>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</si>
  <si>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</si>
  <si>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</si>
  <si>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</si>
  <si>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</si>
  <si>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</si>
  <si>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</si>
  <si>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</si>
  <si>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</si>
  <si>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</si>
  <si>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</si>
  <si>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</si>
  <si>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</si>
  <si>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</si>
  <si>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</si>
  <si>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</si>
  <si>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</si>
  <si>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</si>
  <si>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</si>
  <si>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</si>
  <si>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</si>
  <si>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</si>
  <si>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</si>
  <si>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</si>
  <si>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</si>
  <si>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</si>
  <si>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</si>
  <si>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</si>
  <si>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</si>
  <si>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</si>
  <si>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</si>
  <si>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</si>
  <si>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</si>
  <si>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</si>
  <si>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</si>
  <si>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</si>
  <si>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</si>
  <si>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</si>
  <si>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</si>
  <si>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</si>
  <si>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</si>
  <si>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</si>
  <si>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</si>
  <si>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</si>
  <si>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</si>
  <si>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</si>
  <si>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</si>
  <si>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</si>
  <si>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</si>
  <si>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</si>
  <si>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</si>
  <si>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</si>
  <si>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</si>
  <si>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</si>
  <si>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</si>
  <si>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</si>
  <si>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</si>
  <si>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</si>
  <si>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</si>
  <si>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</si>
  <si>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</si>
  <si>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</si>
  <si>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</si>
  <si>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</si>
  <si>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</si>
  <si>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</si>
  <si>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</si>
  <si>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</si>
  <si>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</si>
  <si>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</si>
  <si>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</si>
  <si>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</si>
  <si>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</si>
  <si>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</si>
  <si>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</si>
  <si>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</si>
  <si>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</si>
  <si>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</si>
  <si>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</si>
  <si>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</si>
  <si>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</si>
  <si>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</si>
  <si>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</si>
  <si>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</si>
  <si>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</si>
  <si>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</si>
  <si>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</si>
  <si>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</si>
  <si>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</si>
  <si>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</si>
  <si>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</si>
  <si>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</si>
  <si>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</si>
  <si>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</si>
  <si>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</si>
  <si>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</si>
  <si>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</si>
  <si>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</si>
  <si>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</si>
  <si>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</si>
  <si>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</si>
  <si>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</si>
  <si>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</si>
  <si>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</si>
  <si>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</si>
  <si>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</si>
  <si>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</si>
  <si>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</si>
  <si>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</si>
  <si>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</si>
  <si>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</si>
  <si>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</si>
  <si>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</si>
  <si>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</si>
  <si>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</si>
  <si>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</si>
  <si>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</si>
  <si>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</si>
  <si>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</si>
  <si>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</si>
  <si>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</si>
  <si>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</si>
  <si>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</si>
  <si>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</si>
  <si>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</si>
  <si>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</si>
  <si>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</si>
  <si>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</si>
  <si>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</si>
  <si>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</si>
  <si>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</si>
  <si>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</si>
  <si>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</si>
  <si>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</si>
  <si>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</si>
  <si>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</si>
  <si>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</si>
  <si>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</si>
  <si>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</si>
  <si>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</si>
  <si>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</si>
  <si>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</si>
  <si>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</si>
  <si>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</si>
  <si>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</si>
  <si>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</si>
  <si>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</si>
  <si>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</si>
  <si>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</si>
  <si>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</si>
  <si>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</si>
  <si>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</si>
  <si>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</si>
  <si>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</si>
  <si>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</si>
  <si>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</si>
  <si>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</si>
  <si>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</si>
  <si>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</si>
  <si>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</si>
  <si>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</si>
  <si>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</si>
  <si>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</si>
  <si>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</si>
  <si>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</si>
  <si>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</si>
  <si>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</si>
  <si>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</si>
  <si>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</si>
  <si>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</si>
  <si>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</si>
  <si>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</si>
  <si>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</si>
  <si>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</si>
  <si>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</si>
  <si>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</si>
  <si>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</si>
  <si>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</si>
  <si>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</si>
  <si>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</si>
  <si>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</si>
  <si>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</si>
  <si>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</si>
  <si>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</si>
  <si>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</si>
  <si>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</si>
  <si>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</si>
  <si>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</si>
  <si>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</si>
  <si>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</si>
  <si>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</si>
  <si>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</si>
  <si>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</si>
  <si>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</si>
  <si>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</si>
  <si>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</si>
  <si>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</si>
  <si>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</si>
  <si>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</si>
  <si>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</si>
  <si>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</si>
  <si>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</si>
  <si>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</si>
  <si>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</si>
  <si>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</si>
  <si>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</si>
  <si>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</si>
  <si>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</si>
  <si>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</si>
  <si>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</si>
  <si>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</si>
  <si>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</si>
  <si>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</si>
  <si>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</si>
  <si>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</si>
  <si>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</si>
  <si>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</si>
  <si>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</si>
  <si>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</si>
  <si>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</si>
  <si>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</si>
  <si>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</si>
  <si>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</si>
  <si>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</si>
  <si>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</si>
  <si>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</si>
  <si>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</si>
  <si>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</si>
  <si>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</si>
  <si>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</si>
  <si>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</si>
  <si>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</si>
  <si>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</si>
  <si>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</si>
  <si>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</si>
  <si>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</si>
  <si>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</si>
  <si>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</si>
  <si>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</si>
  <si>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</si>
  <si>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</si>
  <si>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</si>
  <si>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</si>
  <si>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</si>
  <si>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</si>
  <si>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</si>
  <si>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</si>
  <si>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</si>
  <si>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</si>
  <si>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</si>
  <si>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</si>
  <si>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</si>
  <si>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</si>
  <si>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</si>
  <si>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</si>
  <si>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</si>
  <si>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</si>
  <si>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</si>
  <si>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</si>
  <si>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</si>
  <si>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</si>
  <si>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</si>
  <si>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</si>
  <si>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</si>
  <si>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</si>
  <si>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</si>
  <si>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</si>
  <si>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</si>
  <si>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</si>
  <si>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</si>
  <si>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</si>
  <si>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</si>
  <si>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</si>
  <si>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</si>
  <si>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</si>
  <si>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</si>
  <si>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</si>
  <si>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</si>
  <si>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</si>
  <si>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</si>
  <si>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</si>
  <si>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</si>
  <si>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</si>
  <si>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</si>
  <si>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</si>
  <si>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</si>
  <si>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</si>
  <si>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</si>
  <si>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</si>
  <si>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</si>
  <si>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</si>
  <si>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</si>
  <si>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</si>
  <si>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</si>
  <si>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</si>
  <si>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</si>
  <si>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</si>
  <si>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</si>
  <si>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</si>
  <si>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</si>
  <si>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</si>
  <si>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</si>
  <si>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</si>
  <si>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</si>
  <si>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</si>
  <si>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</si>
  <si>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</si>
  <si>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</si>
  <si>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</si>
  <si>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</si>
  <si>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</si>
  <si>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</si>
  <si>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</si>
  <si>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</si>
  <si>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</si>
  <si>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</si>
  <si>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</si>
  <si>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</si>
  <si>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</si>
  <si>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</si>
  <si>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</si>
  <si>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</si>
  <si>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</si>
  <si>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</si>
  <si>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</si>
  <si>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</si>
  <si>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</si>
  <si>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</si>
  <si>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</si>
  <si>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</si>
  <si>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</si>
  <si>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</si>
  <si>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</si>
  <si>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</si>
  <si>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</si>
  <si>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</si>
  <si>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</si>
  <si>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</si>
  <si>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</si>
  <si>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</si>
  <si>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</si>
  <si>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</si>
  <si>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</si>
  <si>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</si>
  <si>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</si>
  <si>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</si>
  <si>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</si>
  <si>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</si>
  <si>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</si>
  <si>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</si>
  <si>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</si>
  <si>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</si>
  <si>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</si>
  <si>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</si>
  <si>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</si>
  <si>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</si>
  <si>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</si>
  <si>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</si>
  <si>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</si>
  <si>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</si>
  <si>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</si>
  <si>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</si>
  <si>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</si>
  <si>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</si>
  <si>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</si>
  <si>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</si>
  <si>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</si>
  <si>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</si>
  <si>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</si>
  <si>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</si>
  <si>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</si>
  <si>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</si>
  <si>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</si>
  <si>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</si>
  <si>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</si>
  <si>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</si>
  <si>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</si>
  <si>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</si>
  <si>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</si>
  <si>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</si>
  <si>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</si>
  <si>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</si>
  <si>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</si>
  <si>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</si>
  <si>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</si>
  <si>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</si>
  <si>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</si>
  <si>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</si>
  <si>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</si>
  <si>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</si>
  <si>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</si>
  <si>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</si>
  <si>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</si>
  <si>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</si>
  <si>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</si>
  <si>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</si>
  <si>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</si>
  <si>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</si>
  <si>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</si>
  <si>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</si>
  <si>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</si>
  <si>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</si>
  <si>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</si>
  <si>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</si>
  <si>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</si>
  <si>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</si>
  <si>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</si>
  <si>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</si>
  <si>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</si>
  <si>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</si>
  <si>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</si>
  <si>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</si>
  <si>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</si>
  <si>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</si>
  <si>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</si>
  <si>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</si>
  <si>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</si>
  <si>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</si>
  <si>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</si>
  <si>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</si>
  <si>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</si>
  <si>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</si>
  <si>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</si>
  <si>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</si>
  <si>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</si>
  <si>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</si>
  <si>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</si>
  <si>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</si>
  <si>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</si>
  <si>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</si>
  <si>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</si>
  <si>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</si>
  <si>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</si>
  <si>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</si>
  <si>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</si>
  <si>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</si>
  <si>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</si>
  <si>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</si>
  <si>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</si>
  <si>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</si>
  <si>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</si>
  <si>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</si>
  <si>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</si>
  <si>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</si>
  <si>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</si>
  <si>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</si>
  <si>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</si>
  <si>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</si>
  <si>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</si>
  <si>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</si>
  <si>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</si>
  <si>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</si>
  <si>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</si>
  <si>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</si>
  <si>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</si>
  <si>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</si>
  <si>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</si>
  <si>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</si>
  <si>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</si>
  <si>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</si>
  <si>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</si>
  <si>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</si>
  <si>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</si>
  <si>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</si>
  <si>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</si>
  <si>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</si>
  <si>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</si>
  <si>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</si>
  <si>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</si>
  <si>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</si>
  <si>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</si>
  <si>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</si>
  <si>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</si>
  <si>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</si>
  <si>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</si>
  <si>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</si>
  <si>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</si>
  <si>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</si>
  <si>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</si>
  <si>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</si>
  <si>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</si>
  <si>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</si>
  <si>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</si>
  <si>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</si>
  <si>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</si>
  <si>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</si>
  <si>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</si>
  <si>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</si>
  <si>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</si>
  <si>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</si>
  <si>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</si>
  <si>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</si>
  <si>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</si>
  <si>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</si>
  <si>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</si>
  <si>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</si>
  <si>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</si>
  <si>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</si>
  <si>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</si>
  <si>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</si>
  <si>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</si>
  <si>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</si>
  <si>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</si>
  <si>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</si>
  <si>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</si>
  <si>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</si>
  <si>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</si>
  <si>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</si>
  <si>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</si>
  <si>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</si>
  <si>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</si>
  <si>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</si>
  <si>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</si>
  <si>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</si>
  <si>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</si>
  <si>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</si>
  <si>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</si>
  <si>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</si>
  <si>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</si>
  <si>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</si>
  <si>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</si>
  <si>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</si>
  <si>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</si>
  <si>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</si>
  <si>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</si>
  <si>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</si>
  <si>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</si>
  <si>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</si>
  <si>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</si>
  <si>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</si>
  <si>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</si>
  <si>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</si>
  <si>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</si>
  <si>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</si>
  <si>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</si>
  <si>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</si>
  <si>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</si>
  <si>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</si>
  <si>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</si>
  <si>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</si>
  <si>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</si>
  <si>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</si>
  <si>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</si>
  <si>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</si>
  <si>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</si>
  <si>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</si>
  <si>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</si>
  <si>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</si>
  <si>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</si>
  <si>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</si>
  <si>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</si>
  <si>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</si>
  <si>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</si>
  <si>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</si>
  <si>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</si>
  <si>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</si>
  <si>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</si>
  <si>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</si>
  <si>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</si>
  <si>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</si>
  <si>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</si>
  <si>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</si>
  <si>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</si>
  <si>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</si>
  <si>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</si>
  <si>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</si>
  <si>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</si>
  <si>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</si>
  <si>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</si>
  <si>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</si>
  <si>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</si>
  <si>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</si>
  <si>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</si>
  <si>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</si>
  <si>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</si>
  <si>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</si>
  <si>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</si>
  <si>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</si>
  <si>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</si>
  <si>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</si>
  <si>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</si>
  <si>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</si>
  <si>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</si>
  <si>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</si>
  <si>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</si>
  <si>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</si>
  <si>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</si>
  <si>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</si>
  <si>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</si>
  <si>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</si>
  <si>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</si>
  <si>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</si>
  <si>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</si>
  <si>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</si>
  <si>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</si>
  <si>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</si>
  <si>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</si>
  <si>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</si>
  <si>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</si>
  <si>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</si>
  <si>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</si>
  <si>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</si>
  <si>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</si>
  <si>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</si>
  <si>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</si>
  <si>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</si>
  <si>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</si>
  <si>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</si>
  <si>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</si>
  <si>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</si>
  <si>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</si>
  <si>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</si>
  <si>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</si>
  <si>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</si>
  <si>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</si>
  <si>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</si>
  <si>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</si>
  <si>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</si>
  <si>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</si>
  <si>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</si>
  <si>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</si>
  <si>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</si>
  <si>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</si>
  <si>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</si>
  <si>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</si>
  <si>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</si>
  <si>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</si>
  <si>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</si>
  <si>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</si>
  <si>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</si>
  <si>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</si>
  <si>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</si>
  <si>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</si>
  <si>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</si>
  <si>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</si>
  <si>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</si>
  <si>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</si>
  <si>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</si>
  <si>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</si>
  <si>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</si>
  <si>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</si>
  <si>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</si>
  <si>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</si>
  <si>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</si>
  <si>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</si>
  <si>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</si>
  <si>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</si>
  <si>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</si>
  <si>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</si>
  <si>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</si>
  <si>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</si>
  <si>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</si>
  <si>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</si>
  <si>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</si>
  <si>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</si>
  <si>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</si>
  <si>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</si>
  <si>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</si>
  <si>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</si>
  <si>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</si>
  <si>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</si>
  <si>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</si>
  <si>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</si>
  <si>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</si>
  <si>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</si>
  <si>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</si>
  <si>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</si>
  <si>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</si>
  <si>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</si>
  <si>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</si>
  <si>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</si>
  <si>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</si>
  <si>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</si>
  <si>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</si>
  <si>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</si>
  <si>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</si>
  <si>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</si>
  <si>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</si>
  <si>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</si>
  <si>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</si>
  <si>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</si>
  <si>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</si>
  <si>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</si>
  <si>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</si>
  <si>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</si>
  <si>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</si>
  <si>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</si>
  <si>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</si>
  <si>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</si>
  <si>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</si>
  <si>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</si>
  <si>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</si>
  <si>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</si>
  <si>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</si>
  <si>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</si>
  <si>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</si>
  <si>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</si>
  <si>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</si>
  <si>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</si>
  <si>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</si>
  <si>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</si>
  <si>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</si>
  <si>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</si>
  <si>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</si>
  <si>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</si>
  <si>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</si>
  <si>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</si>
  <si>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</si>
  <si>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</si>
  <si>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</si>
  <si>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</si>
  <si>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</si>
  <si>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</si>
  <si>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</si>
  <si>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</si>
  <si>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</si>
  <si>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</si>
  <si>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</si>
  <si>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</si>
  <si>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</si>
  <si>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</si>
  <si>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</si>
  <si>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</si>
  <si>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</si>
  <si>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</si>
  <si>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</si>
  <si>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</si>
  <si>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</si>
  <si>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</si>
  <si>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</si>
  <si>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</si>
  <si>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</si>
  <si>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</si>
  <si>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</si>
  <si>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</si>
  <si>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</si>
  <si>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</si>
  <si>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</si>
  <si>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</si>
  <si>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</si>
  <si>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</si>
  <si>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</si>
  <si>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</si>
  <si>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</si>
  <si>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</si>
  <si>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</si>
  <si>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</si>
  <si>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</si>
  <si>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</si>
  <si>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</si>
  <si>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</si>
  <si>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</si>
  <si>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</si>
  <si>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</si>
  <si>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</si>
  <si>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</si>
  <si>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</si>
  <si>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</si>
  <si>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</si>
  <si>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</si>
  <si>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</si>
  <si>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</si>
  <si>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</si>
  <si>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</si>
  <si>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</si>
  <si>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</si>
  <si>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</si>
  <si>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</si>
  <si>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</si>
  <si>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</si>
  <si>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</si>
  <si>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</si>
  <si>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</si>
  <si>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</si>
  <si>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</si>
  <si>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</si>
  <si>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</si>
  <si>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</si>
  <si>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</si>
  <si>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</si>
  <si>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</si>
  <si>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</si>
  <si>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</si>
  <si>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</si>
  <si>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</si>
  <si>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</si>
  <si>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</si>
  <si>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</si>
  <si>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</si>
  <si>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</si>
  <si>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</si>
  <si>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</si>
  <si>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</si>
  <si>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</si>
  <si>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</si>
  <si>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</si>
  <si>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</si>
  <si>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</si>
  <si>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</si>
  <si>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</si>
  <si>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</si>
  <si>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</si>
  <si>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</si>
  <si>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</si>
  <si>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</si>
  <si>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</si>
  <si>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</si>
  <si>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</si>
  <si>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</si>
  <si>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</si>
  <si>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</si>
  <si>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</si>
  <si>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</si>
  <si>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</si>
  <si>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</si>
  <si>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</si>
  <si>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</si>
  <si>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</si>
  <si>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</si>
  <si>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</si>
  <si>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</si>
  <si>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</si>
  <si>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</si>
  <si>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</si>
  <si>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</si>
  <si>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</si>
  <si>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</si>
  <si>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</si>
  <si>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</si>
  <si>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</si>
  <si>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</si>
  <si>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</si>
  <si>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</si>
  <si>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</si>
  <si>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</si>
  <si>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</si>
  <si>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</si>
  <si>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</si>
  <si>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</si>
  <si>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</si>
  <si>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</si>
  <si>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</si>
  <si>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</si>
  <si>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</si>
  <si>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</si>
  <si>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</si>
  <si>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</si>
  <si>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</si>
  <si>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</si>
  <si>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</si>
  <si>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</si>
  <si>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</si>
  <si>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</si>
  <si>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</si>
  <si>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</si>
  <si>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</si>
  <si>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</si>
  <si>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</si>
  <si>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</si>
  <si>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</si>
  <si>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</si>
  <si>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</si>
  <si>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</si>
  <si>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</si>
  <si>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</si>
  <si>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</si>
  <si>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</si>
  <si>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</si>
  <si>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</si>
  <si>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</si>
  <si>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</si>
  <si>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</si>
  <si>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</si>
  <si>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</si>
  <si>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</si>
  <si>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</si>
  <si>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</si>
  <si>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</si>
  <si>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</si>
  <si>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</si>
  <si>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</si>
  <si>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</si>
  <si>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</si>
  <si>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</si>
  <si>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</si>
  <si>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</si>
  <si>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</si>
  <si>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</si>
  <si>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</si>
  <si>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</si>
  <si>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</si>
  <si>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</si>
  <si>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</si>
  <si>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</si>
  <si>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</si>
  <si>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</si>
  <si>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</si>
  <si>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</si>
  <si>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</si>
  <si>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</si>
  <si>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</si>
  <si>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</si>
  <si>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</si>
  <si>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</si>
  <si>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</si>
  <si>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</si>
  <si>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</si>
  <si>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</si>
  <si>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</si>
  <si>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</si>
  <si>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</si>
  <si>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</si>
  <si>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</si>
  <si>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</si>
  <si>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</si>
  <si>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</si>
  <si>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</si>
  <si>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</si>
  <si>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</si>
  <si>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</si>
  <si>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</si>
  <si>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</si>
  <si>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</si>
  <si>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</si>
  <si>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</si>
  <si>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</si>
  <si>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</si>
  <si>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</si>
  <si>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</si>
  <si>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</si>
  <si>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</si>
  <si>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</si>
  <si>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</si>
  <si>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</si>
  <si>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</si>
  <si>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</si>
  <si>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</si>
  <si>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</si>
  <si>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</si>
  <si>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</si>
  <si>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</si>
  <si>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</si>
  <si>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</si>
  <si>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</si>
  <si>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</si>
  <si>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</si>
  <si>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</si>
  <si>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</si>
  <si>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</si>
  <si>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</si>
  <si>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</si>
  <si>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</si>
  <si>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</si>
  <si>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</si>
  <si>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</si>
  <si>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</si>
  <si>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</si>
  <si>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</si>
  <si>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</si>
  <si>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</si>
  <si>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</si>
  <si>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</si>
  <si>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</si>
  <si>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</si>
  <si>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</si>
  <si>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</si>
  <si>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</si>
  <si>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</si>
  <si>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</si>
  <si>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</si>
  <si>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</si>
  <si>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</si>
  <si>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</si>
  <si>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</si>
  <si>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</si>
  <si>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</si>
  <si>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</si>
  <si>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</si>
  <si>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</si>
  <si>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</si>
  <si>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</si>
  <si>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</si>
  <si>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</si>
  <si>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</si>
  <si>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</si>
  <si>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</si>
  <si>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</si>
  <si>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</si>
  <si>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</si>
  <si>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</si>
  <si>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</si>
  <si>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</si>
  <si>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</si>
  <si>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</si>
  <si>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</si>
  <si>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</si>
  <si>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</si>
  <si>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</si>
  <si>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</si>
  <si>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</si>
  <si>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</si>
  <si>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</si>
  <si>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</si>
  <si>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</si>
  <si>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</si>
  <si>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</si>
  <si>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</si>
  <si>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</si>
  <si>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</si>
  <si>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</si>
  <si>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</si>
  <si>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</si>
  <si>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</si>
  <si>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</si>
  <si>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</si>
  <si>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</si>
  <si>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</si>
  <si>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</si>
  <si>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</si>
  <si>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</si>
  <si>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</si>
  <si>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</si>
  <si>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</si>
  <si>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</si>
  <si>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</si>
  <si>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</si>
  <si>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</si>
  <si>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</si>
  <si>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</si>
  <si>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</si>
  <si>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</si>
  <si>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</si>
  <si>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</si>
  <si>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</si>
  <si>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</si>
  <si>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</si>
  <si>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</si>
  <si>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</si>
  <si>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</si>
  <si>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</si>
  <si>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</si>
  <si>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</si>
  <si>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</si>
  <si>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</si>
  <si>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</si>
  <si>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</si>
  <si>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</si>
  <si>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</si>
  <si>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</si>
  <si>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</si>
  <si>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</si>
  <si>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</si>
  <si>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</si>
  <si>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</si>
  <si>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</si>
  <si>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</si>
  <si>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</si>
  <si>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</si>
  <si>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</si>
  <si>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</si>
  <si>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</si>
  <si>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</si>
  <si>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</si>
  <si>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</si>
  <si>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</si>
  <si>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</si>
  <si>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</si>
  <si>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</si>
  <si>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</si>
  <si>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</si>
  <si>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</si>
  <si>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</si>
  <si>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</si>
  <si>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</si>
  <si>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</si>
  <si>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</si>
  <si>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</si>
  <si>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</si>
  <si>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</si>
  <si>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</si>
  <si>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</si>
  <si>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</si>
  <si>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</si>
  <si>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</si>
  <si>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</si>
  <si>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</si>
  <si>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</si>
  <si>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</si>
  <si>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</si>
  <si>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</si>
  <si>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</si>
  <si>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</si>
  <si>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</si>
  <si>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</si>
  <si>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</si>
  <si>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</si>
  <si>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</si>
  <si>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</si>
  <si>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</si>
  <si>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</si>
  <si>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</si>
  <si>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</si>
  <si>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</si>
  <si>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</si>
  <si>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</si>
  <si>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</si>
  <si>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</si>
  <si>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</si>
  <si>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</si>
  <si>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</si>
  <si>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</si>
  <si>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</si>
  <si>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</si>
  <si>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</si>
  <si>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</si>
  <si>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</si>
  <si>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</si>
  <si>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</si>
  <si>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</si>
  <si>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</si>
  <si>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</si>
  <si>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</si>
  <si>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</si>
  <si>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</si>
  <si>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</si>
  <si>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</si>
  <si>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</si>
  <si>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</si>
  <si>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</si>
  <si>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</si>
  <si>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</si>
  <si>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</si>
  <si>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</si>
  <si>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</si>
  <si>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</si>
  <si>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</si>
  <si>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</si>
  <si>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</si>
  <si>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</si>
  <si>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</si>
  <si>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</si>
  <si>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</si>
  <si>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</si>
  <si>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</si>
  <si>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</si>
  <si>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</si>
  <si>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</si>
  <si>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</si>
  <si>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</si>
  <si>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</si>
  <si>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</si>
  <si>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</si>
  <si>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</si>
  <si>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</si>
  <si>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</si>
  <si>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</si>
  <si>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</si>
  <si>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</si>
  <si>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</si>
  <si>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</si>
  <si>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</si>
  <si>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</si>
  <si>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</si>
  <si>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</si>
  <si>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</si>
  <si>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</si>
  <si>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</si>
  <si>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</si>
  <si>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</si>
  <si>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</si>
  <si>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</si>
  <si>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</si>
  <si>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</si>
  <si>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</si>
  <si>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</si>
  <si>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</si>
  <si>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</si>
  <si>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</si>
  <si>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</si>
  <si>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</si>
  <si>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</si>
  <si>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</si>
  <si>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</si>
  <si>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</si>
  <si>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</si>
  <si>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</si>
  <si>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</si>
  <si>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</si>
  <si>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</si>
  <si>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</si>
  <si>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</si>
  <si>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</si>
  <si>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</si>
  <si>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</si>
  <si>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</si>
  <si>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</si>
  <si>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</si>
  <si>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</si>
  <si>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</si>
  <si>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</si>
  <si>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</si>
  <si>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</si>
  <si>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</si>
  <si>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</si>
  <si>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</si>
  <si>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</si>
  <si>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</si>
  <si>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</si>
  <si>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</si>
  <si>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</si>
  <si>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</si>
  <si>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</si>
  <si>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</si>
  <si>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</si>
  <si>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</si>
  <si>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</si>
  <si>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</si>
  <si>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</si>
  <si>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</si>
  <si>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</si>
  <si>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</si>
  <si>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</si>
  <si>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</si>
  <si>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</si>
  <si>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</si>
  <si>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</si>
  <si>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</si>
  <si>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</si>
  <si>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</si>
  <si>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</si>
  <si>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</si>
  <si>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</si>
  <si>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</si>
  <si>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</si>
  <si>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</si>
  <si>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</si>
  <si>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</si>
  <si>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</si>
  <si>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</si>
  <si>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</si>
  <si>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</si>
  <si>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</si>
  <si>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</si>
  <si>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</si>
  <si>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</si>
  <si>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</si>
  <si>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</si>
  <si>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</si>
  <si>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</si>
  <si>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</si>
  <si>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</si>
  <si>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</si>
  <si>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</si>
  <si>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</si>
  <si>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</si>
  <si>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</si>
  <si>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</si>
  <si>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</si>
  <si>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</si>
  <si>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</si>
  <si>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</si>
  <si>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</si>
  <si>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</si>
  <si>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</si>
  <si>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</si>
  <si>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</si>
  <si>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</si>
  <si>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</si>
  <si>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</si>
  <si>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</si>
  <si>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</si>
  <si>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</si>
  <si>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</si>
  <si>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</si>
  <si>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</si>
  <si>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</si>
  <si>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</si>
  <si>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</si>
  <si>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</si>
  <si>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</si>
  <si>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</si>
  <si>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</si>
  <si>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</si>
  <si>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</si>
  <si>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</si>
  <si>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</si>
  <si>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</si>
  <si>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</si>
  <si>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</si>
  <si>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</si>
  <si>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</si>
  <si>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</si>
  <si>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</si>
  <si>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</si>
  <si>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</si>
  <si>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</si>
  <si>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</si>
  <si>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</si>
  <si>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</si>
  <si>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</si>
  <si>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</si>
  <si>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</si>
  <si>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</si>
  <si>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</si>
  <si>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</si>
  <si>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</si>
  <si>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</si>
  <si>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</si>
  <si>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</si>
  <si>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</si>
  <si>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</si>
  <si>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</si>
  <si>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</si>
  <si>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</si>
  <si>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</si>
  <si>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</si>
  <si>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</si>
  <si>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</si>
  <si>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</si>
  <si>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</si>
  <si>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</si>
  <si>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</si>
  <si>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</si>
  <si>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</si>
  <si>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</si>
  <si>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</si>
  <si>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</si>
  <si>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</si>
  <si>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</si>
  <si>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</si>
  <si>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</si>
  <si>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</si>
  <si>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</si>
  <si>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</si>
  <si>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</si>
  <si>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</si>
  <si>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</si>
  <si>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</si>
  <si>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</si>
  <si>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</si>
  <si>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</si>
  <si>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</si>
  <si>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</si>
  <si>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</si>
  <si>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</si>
  <si>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</si>
  <si>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</si>
  <si>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</si>
  <si>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</si>
  <si>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</si>
  <si>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</si>
  <si>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</si>
  <si>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</si>
  <si>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</si>
  <si>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</si>
  <si>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</si>
  <si>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</si>
  <si>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</si>
  <si>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</si>
  <si>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</si>
  <si>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</si>
  <si>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</si>
  <si>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</si>
  <si>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</si>
  <si>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</si>
  <si>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</si>
  <si>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</si>
  <si>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</si>
  <si>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</si>
  <si>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</si>
  <si>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</si>
  <si>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</si>
  <si>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</si>
  <si>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</si>
  <si>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</si>
  <si>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</si>
  <si>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</si>
  <si>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</si>
  <si>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</si>
  <si>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</si>
  <si>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</si>
  <si>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</si>
  <si>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</si>
  <si>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</si>
  <si>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</si>
  <si>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</si>
  <si>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</si>
  <si>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</si>
  <si>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</si>
  <si>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</si>
  <si>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</si>
  <si>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</si>
  <si>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</si>
  <si>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</si>
  <si>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</si>
  <si>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</si>
  <si>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</si>
  <si>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</si>
  <si>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</si>
  <si>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</si>
  <si>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</si>
  <si>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</si>
  <si>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</si>
  <si>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</si>
  <si>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</si>
  <si>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</si>
  <si>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</si>
  <si>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</si>
  <si>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</si>
  <si>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</si>
  <si>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</si>
  <si>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</si>
  <si>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</si>
  <si>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</si>
  <si>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</si>
  <si>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</si>
  <si>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</si>
  <si>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</si>
  <si>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</si>
  <si>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</si>
  <si>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</si>
  <si>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</si>
  <si>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</si>
  <si>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</si>
  <si>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</si>
  <si>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</si>
  <si>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</si>
  <si>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</si>
  <si>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</si>
  <si>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</si>
  <si>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</si>
  <si>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</si>
  <si>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</si>
  <si>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</si>
  <si>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</si>
  <si>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</si>
  <si>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</si>
  <si>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</si>
  <si>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</si>
  <si>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</si>
  <si>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</si>
  <si>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</si>
  <si>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</si>
  <si>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</si>
  <si>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</si>
  <si>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</si>
  <si>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</si>
  <si>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</si>
  <si>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</si>
  <si>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</si>
  <si>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</si>
  <si>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</si>
  <si>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</si>
  <si>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</si>
  <si>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</si>
  <si>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</si>
  <si>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</si>
  <si>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</si>
  <si>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</si>
  <si>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</si>
  <si>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</si>
  <si>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</si>
  <si>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</si>
  <si>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</si>
  <si>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</si>
  <si>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</si>
  <si>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</si>
  <si>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</si>
  <si>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</si>
  <si>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</si>
  <si>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</si>
  <si>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</si>
  <si>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</si>
  <si>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</si>
  <si>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</si>
  <si>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</si>
  <si>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</si>
  <si>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</si>
  <si>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</si>
  <si>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</si>
  <si>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</si>
  <si>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</si>
  <si>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</si>
  <si>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</si>
  <si>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</si>
  <si>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</si>
  <si>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</si>
  <si>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</si>
  <si>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</si>
  <si>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</si>
  <si>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</si>
  <si>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</si>
  <si>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</si>
  <si>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</si>
  <si>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</si>
  <si>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</si>
  <si>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</si>
  <si>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</si>
  <si>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</si>
  <si>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</si>
  <si>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</si>
  <si>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</si>
  <si>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</si>
  <si>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</si>
  <si>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</si>
  <si>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</si>
  <si>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</si>
  <si>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</si>
  <si>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</si>
  <si>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</si>
  <si>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</si>
  <si>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</si>
  <si>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</si>
  <si>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</si>
  <si>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</si>
  <si>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</si>
  <si>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</si>
  <si>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</si>
  <si>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</si>
  <si>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</si>
  <si>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</si>
  <si>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</si>
  <si>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</si>
  <si>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</si>
  <si>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</si>
  <si>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</si>
  <si>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</si>
  <si>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</si>
  <si>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</si>
  <si>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</si>
  <si>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</si>
  <si>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</si>
  <si>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</si>
  <si>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</si>
  <si>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</si>
  <si>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</si>
  <si>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</si>
  <si>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</si>
  <si>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</si>
  <si>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</si>
  <si>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</si>
  <si>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</si>
  <si>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</si>
  <si>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</si>
  <si>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</si>
  <si>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</si>
  <si>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</si>
  <si>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</si>
  <si>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</si>
  <si>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</si>
  <si>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</si>
  <si>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</si>
  <si>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</si>
  <si>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</si>
  <si>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</si>
  <si>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</si>
  <si>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</si>
  <si>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</si>
  <si>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</si>
  <si>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</si>
  <si>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</si>
  <si>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</si>
  <si>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</si>
  <si>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</si>
  <si>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</si>
  <si>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</si>
  <si>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</si>
  <si>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</si>
  <si>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</si>
  <si>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</si>
  <si>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</si>
  <si>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</si>
  <si>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</si>
  <si>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</si>
  <si>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</si>
  <si>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</si>
  <si>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</si>
  <si>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</si>
  <si>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</si>
  <si>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</si>
  <si>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</si>
  <si>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</si>
  <si>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</si>
  <si>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</si>
  <si>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</si>
  <si>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</si>
  <si>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</si>
  <si>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</si>
  <si>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</si>
  <si>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</si>
  <si>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</si>
  <si>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</si>
  <si>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</si>
  <si>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</si>
  <si>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</si>
  <si>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</si>
  <si>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</si>
  <si>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</si>
  <si>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</si>
  <si>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</si>
  <si>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</si>
  <si>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</si>
  <si>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</si>
  <si>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</si>
  <si>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</si>
  <si>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</si>
  <si>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</si>
  <si>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</si>
  <si>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</si>
  <si>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</si>
  <si>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</si>
  <si>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</si>
  <si>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</si>
  <si>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</si>
  <si>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</si>
  <si>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</si>
  <si>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</si>
  <si>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</si>
  <si>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</si>
  <si>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</si>
  <si>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</si>
  <si>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</si>
  <si>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</si>
  <si>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</si>
  <si>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</si>
  <si>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</si>
  <si>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</si>
  <si>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</si>
  <si>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</si>
  <si>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</si>
  <si>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</si>
  <si>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</si>
  <si>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</si>
  <si>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</si>
  <si>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</si>
  <si>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</si>
  <si>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</si>
  <si>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</si>
  <si>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</si>
  <si>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</si>
  <si>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</si>
  <si>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</si>
  <si>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</si>
  <si>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</si>
  <si>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</si>
  <si>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</si>
  <si>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</si>
  <si>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</si>
  <si>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</si>
  <si>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</si>
  <si>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</si>
  <si>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</si>
  <si>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</si>
  <si>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</si>
  <si>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</si>
  <si>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</si>
  <si>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</si>
  <si>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</si>
  <si>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</si>
  <si>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</si>
  <si>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</si>
  <si>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</si>
  <si>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</si>
  <si>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</si>
  <si>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</si>
  <si>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</si>
  <si>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</si>
  <si>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</si>
  <si>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</si>
  <si>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</si>
  <si>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</si>
  <si>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</si>
  <si>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</si>
  <si>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</si>
  <si>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</si>
  <si>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</si>
  <si>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</si>
  <si>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</si>
  <si>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</si>
  <si>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</si>
  <si>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</si>
  <si>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</si>
  <si>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</si>
  <si>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</si>
  <si>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</si>
  <si>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</si>
  <si>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</si>
  <si>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</si>
  <si>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</si>
  <si>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</si>
  <si>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</si>
  <si>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</si>
  <si>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</si>
  <si>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</si>
  <si>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</si>
  <si>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</si>
  <si>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</si>
  <si>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</si>
  <si>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</si>
  <si>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</si>
  <si>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</si>
  <si>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</si>
  <si>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</si>
  <si>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</si>
  <si>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</si>
  <si>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</si>
  <si>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</si>
  <si>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</si>
  <si>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</si>
  <si>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</si>
  <si>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</si>
  <si>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</si>
  <si>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</si>
  <si>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</si>
  <si>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</si>
  <si>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</si>
  <si>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</si>
  <si>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</si>
  <si>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</si>
  <si>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</si>
  <si>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</si>
  <si>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</si>
  <si>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</si>
  <si>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</si>
  <si>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</si>
  <si>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</si>
  <si>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</si>
  <si>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</si>
  <si>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</si>
  <si>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</si>
  <si>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</si>
  <si>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</si>
  <si>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</si>
  <si>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</si>
  <si>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</si>
  <si>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</si>
  <si>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</si>
  <si>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</si>
  <si>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</si>
  <si>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</si>
  <si>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</si>
  <si>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</si>
  <si>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</si>
  <si>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</si>
  <si>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</si>
  <si>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</si>
  <si>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</si>
  <si>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</si>
  <si>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</si>
  <si>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</si>
  <si>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</si>
  <si>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</si>
  <si>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</si>
  <si>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</si>
  <si>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</si>
  <si>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</si>
  <si>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</si>
  <si>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</si>
  <si>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</si>
  <si>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</si>
  <si>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</si>
  <si>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</si>
  <si>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</si>
  <si>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</si>
  <si>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</si>
  <si>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</si>
  <si>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</si>
  <si>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</si>
  <si>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</si>
  <si>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</si>
  <si>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</si>
  <si>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</si>
  <si>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</si>
  <si>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</si>
  <si>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</si>
  <si>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</si>
  <si>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</si>
  <si>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</si>
  <si>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</si>
  <si>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</si>
  <si>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</si>
  <si>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</si>
  <si>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</si>
  <si>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</si>
  <si>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</si>
  <si>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</si>
  <si>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</si>
  <si>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</si>
  <si>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</si>
  <si>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</si>
  <si>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</si>
  <si>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</si>
  <si>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</si>
  <si>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</si>
  <si>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</si>
  <si>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</si>
  <si>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</si>
  <si>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</si>
  <si>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</si>
  <si>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</si>
  <si>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</si>
  <si>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</si>
  <si>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</si>
  <si>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</si>
  <si>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</si>
  <si>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</si>
  <si>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</si>
  <si>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</si>
  <si>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</si>
  <si>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</si>
  <si>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</si>
  <si>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</si>
  <si>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</si>
  <si>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</si>
  <si>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</si>
  <si>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</si>
  <si>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</si>
  <si>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</si>
  <si>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</si>
  <si>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</si>
  <si>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</si>
  <si>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</si>
  <si>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</si>
  <si>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</si>
  <si>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</si>
  <si>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</si>
  <si>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</si>
  <si>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</si>
  <si>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</si>
  <si>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</si>
  <si>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</si>
  <si>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</si>
  <si>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</si>
  <si>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</si>
  <si>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</si>
  <si>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</si>
  <si>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</si>
  <si>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</si>
  <si>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</si>
  <si>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</si>
  <si>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</si>
  <si>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</si>
  <si>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</si>
  <si>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</si>
  <si>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</si>
  <si>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</si>
  <si>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</si>
  <si>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</si>
  <si>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</si>
  <si>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</si>
  <si>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</si>
  <si>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</si>
  <si>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</si>
  <si>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</si>
  <si>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</si>
  <si>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</si>
  <si>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</si>
  <si>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</si>
  <si>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</si>
  <si>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</si>
  <si>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</si>
  <si>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</si>
  <si>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</si>
  <si>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</si>
  <si>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</si>
  <si>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</si>
  <si>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</si>
  <si>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</si>
  <si>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</si>
  <si>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</si>
  <si>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</si>
  <si>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</si>
  <si>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</si>
  <si>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</si>
  <si>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</si>
  <si>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</si>
  <si>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</si>
  <si>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</si>
  <si>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</si>
  <si>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</si>
  <si>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</si>
  <si>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</si>
  <si>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</si>
  <si>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</si>
  <si>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</si>
  <si>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</si>
  <si>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</si>
  <si>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</si>
  <si>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</si>
  <si>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</si>
  <si>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</si>
  <si>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</si>
  <si>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</si>
  <si>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</si>
  <si>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</si>
  <si>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</si>
  <si>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</si>
  <si>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</si>
  <si>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</si>
  <si>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</si>
  <si>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</si>
  <si>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</si>
  <si>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</si>
  <si>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</si>
  <si>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</si>
  <si>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</si>
  <si>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</si>
  <si>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</si>
  <si>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</si>
  <si>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</si>
  <si>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</si>
  <si>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</si>
  <si>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</si>
  <si>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</si>
  <si>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</si>
  <si>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</si>
  <si>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</si>
  <si>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</si>
  <si>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</si>
  <si>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</si>
  <si>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</si>
  <si>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</si>
  <si>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</si>
  <si>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</si>
  <si>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</si>
  <si>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</si>
  <si>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</si>
  <si>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</si>
  <si>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</si>
  <si>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</si>
  <si>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</si>
  <si>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</si>
  <si>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</si>
  <si>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</si>
  <si>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</si>
  <si>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</si>
  <si>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</si>
  <si>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</si>
  <si>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</si>
  <si>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</si>
  <si>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</si>
  <si>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</si>
  <si>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</si>
  <si>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</si>
  <si>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</si>
  <si>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</si>
  <si>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</si>
  <si>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</si>
  <si>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</si>
  <si>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</si>
  <si>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</si>
  <si>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</si>
  <si>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</si>
  <si>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</si>
  <si>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</si>
  <si>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</si>
  <si>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</si>
  <si>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</si>
  <si>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</si>
  <si>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</si>
  <si>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</si>
  <si>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</si>
  <si>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</si>
  <si>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</si>
  <si>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</si>
  <si>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</si>
  <si>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</si>
  <si>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</si>
  <si>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</si>
  <si>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</si>
  <si>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</si>
  <si>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</si>
  <si>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</si>
  <si>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</si>
  <si>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</si>
  <si>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</si>
  <si>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</si>
  <si>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</si>
  <si>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</si>
  <si>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</si>
  <si>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</si>
  <si>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</si>
  <si>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</si>
  <si>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</si>
  <si>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</si>
  <si>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</si>
  <si>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</si>
  <si>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</si>
  <si>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</si>
  <si>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</si>
  <si>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</si>
  <si>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</si>
  <si>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</si>
  <si>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</si>
  <si>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</si>
  <si>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</si>
  <si>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</si>
  <si>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</si>
  <si>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</si>
  <si>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</si>
  <si>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</si>
  <si>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</si>
  <si>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</si>
  <si>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</si>
  <si>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</si>
  <si>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</si>
  <si>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</si>
  <si>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</si>
  <si>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</si>
  <si>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</si>
  <si>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</si>
  <si>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</si>
  <si>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</si>
  <si>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</si>
  <si>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</si>
  <si>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</si>
  <si>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</si>
  <si>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</si>
  <si>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</si>
  <si>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</si>
  <si>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</si>
  <si>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</si>
  <si>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</si>
  <si>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</si>
  <si>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</si>
  <si>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</si>
  <si>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</si>
  <si>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</si>
  <si>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</si>
  <si>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</si>
  <si>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</si>
  <si>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</si>
  <si>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</si>
  <si>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</si>
  <si>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</si>
  <si>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</si>
  <si>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</si>
  <si>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</si>
  <si>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</si>
  <si>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</si>
  <si>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</si>
  <si>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</si>
  <si>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</si>
  <si>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</si>
  <si>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</si>
  <si>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</si>
  <si>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</si>
  <si>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</si>
  <si>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</si>
  <si>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</si>
  <si>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</si>
  <si>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</si>
  <si>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</si>
  <si>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</si>
  <si>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</si>
  <si>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</si>
  <si>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</si>
  <si>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</si>
  <si>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</si>
  <si>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</si>
  <si>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</si>
  <si>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</si>
  <si>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</si>
  <si>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</si>
  <si>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</si>
  <si>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</si>
  <si>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</si>
  <si>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</si>
  <si>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</si>
  <si>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</si>
  <si>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</si>
  <si>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</si>
  <si>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</si>
  <si>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</si>
  <si>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</si>
  <si>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</si>
  <si>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</si>
  <si>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</si>
  <si>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</si>
  <si>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</si>
  <si>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</si>
  <si>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</si>
  <si>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</si>
  <si>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</si>
  <si>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</si>
  <si>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</si>
  <si>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</si>
  <si>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</si>
  <si>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</si>
  <si>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</si>
  <si>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</si>
  <si>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</si>
  <si>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</si>
  <si>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</si>
  <si>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</si>
  <si>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</si>
  <si>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</si>
  <si>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</si>
  <si>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</si>
  <si>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</si>
  <si>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</si>
  <si>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</si>
  <si>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</si>
  <si>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</si>
  <si>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</si>
  <si>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</si>
  <si>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</si>
  <si>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</si>
  <si>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</si>
  <si>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</si>
  <si>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</si>
  <si>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</si>
  <si>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</si>
  <si>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</si>
  <si>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</si>
  <si>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</si>
  <si>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</si>
  <si>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</si>
  <si>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</si>
  <si>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</si>
  <si>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</si>
  <si>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</si>
  <si>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</si>
  <si>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</si>
  <si>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</si>
  <si>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</si>
  <si>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</si>
  <si>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</si>
  <si>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</si>
  <si>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</si>
  <si>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</si>
  <si>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</si>
  <si>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</si>
  <si>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</si>
  <si>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</si>
  <si>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</si>
  <si>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</si>
  <si>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</si>
  <si>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</si>
  <si>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</si>
  <si>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</si>
  <si>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</si>
  <si>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</si>
  <si>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</si>
  <si>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</si>
  <si>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</si>
  <si>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</si>
  <si>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</si>
  <si>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</si>
  <si>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</si>
  <si>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</si>
  <si>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</si>
  <si>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</si>
  <si>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</si>
  <si>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</si>
  <si>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</si>
  <si>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</si>
  <si>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</si>
  <si>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</si>
  <si>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</si>
  <si>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</si>
  <si>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</si>
  <si>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</si>
  <si>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</si>
  <si>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</si>
  <si>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</si>
  <si>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</si>
  <si>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</si>
  <si>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</si>
  <si>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</si>
  <si>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</si>
  <si>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</si>
  <si>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</si>
  <si>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</si>
  <si>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</si>
  <si>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</si>
  <si>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</si>
  <si>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</si>
  <si>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</si>
  <si>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</si>
  <si>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</si>
  <si>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</si>
  <si>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</si>
  <si>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</si>
  <si>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</si>
  <si>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</si>
  <si>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</si>
  <si>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</si>
  <si>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</si>
  <si>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</si>
  <si>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</si>
  <si>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</si>
  <si>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</si>
  <si>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</si>
  <si>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</si>
  <si>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</si>
  <si>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</si>
  <si>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</si>
  <si>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</si>
  <si>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</si>
  <si>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</si>
  <si>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</si>
  <si>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</si>
  <si>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</si>
  <si>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</si>
  <si>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</si>
  <si>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</si>
  <si>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</si>
  <si>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</si>
  <si>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</si>
  <si>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</si>
  <si>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</si>
  <si>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</si>
  <si>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</si>
  <si>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</si>
  <si>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</si>
  <si>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</si>
  <si>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</si>
  <si>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</si>
  <si>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</si>
  <si>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</si>
  <si>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</si>
  <si>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</si>
  <si>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</si>
  <si>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</si>
  <si>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</si>
  <si>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</si>
  <si>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</si>
  <si>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</si>
  <si>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</si>
  <si>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</si>
  <si>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</si>
  <si>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</si>
  <si>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</si>
  <si>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</si>
  <si>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</si>
  <si>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</si>
  <si>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</si>
  <si>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</si>
  <si>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</si>
  <si>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</si>
  <si>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</si>
  <si>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</si>
  <si>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</si>
  <si>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</si>
  <si>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</si>
  <si>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</si>
  <si>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</si>
  <si>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</si>
  <si>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</si>
  <si>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</si>
  <si>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</si>
  <si>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</si>
  <si>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</si>
  <si>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</si>
  <si>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</si>
  <si>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</si>
  <si>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</si>
  <si>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</si>
  <si>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</si>
  <si>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</si>
  <si>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</si>
  <si>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</si>
  <si>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</si>
  <si>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</si>
  <si>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</si>
  <si>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</si>
  <si>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</si>
  <si>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</si>
  <si>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</si>
  <si>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</si>
  <si>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</si>
  <si>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</si>
  <si>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</si>
  <si>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</si>
  <si>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</si>
  <si>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</si>
  <si>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</si>
  <si>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</si>
  <si>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</si>
  <si>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</si>
  <si>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</si>
  <si>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</si>
  <si>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</si>
  <si>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</si>
  <si>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</si>
  <si>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</si>
  <si>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</si>
  <si>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</si>
  <si>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</si>
  <si>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</si>
  <si>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</si>
  <si>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</si>
  <si>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</si>
  <si>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</si>
  <si>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</si>
  <si>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</si>
  <si>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</si>
  <si>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</si>
  <si>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</si>
  <si>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</si>
  <si>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</si>
  <si>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</si>
  <si>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</si>
  <si>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</si>
  <si>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</si>
  <si>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</si>
  <si>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</si>
  <si>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</si>
  <si>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</si>
  <si>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</si>
  <si>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</si>
  <si>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</si>
  <si>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</si>
  <si>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</si>
  <si>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</si>
  <si>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</si>
  <si>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</si>
  <si>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</si>
  <si>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</si>
  <si>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</si>
  <si>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</si>
  <si>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</si>
  <si>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</si>
  <si>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</si>
  <si>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</si>
  <si>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</si>
  <si>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</si>
  <si>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</si>
  <si>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</si>
  <si>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</si>
  <si>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</si>
  <si>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</si>
  <si>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</si>
  <si>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</si>
  <si>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</si>
  <si>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</si>
  <si>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</si>
  <si>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</si>
  <si>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</si>
  <si>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</si>
  <si>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</si>
  <si>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</si>
  <si>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</si>
  <si>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</si>
  <si>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</si>
  <si>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</si>
  <si>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</si>
  <si>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</si>
  <si>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</si>
  <si>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</si>
  <si>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</si>
  <si>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</si>
  <si>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</si>
  <si>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</si>
  <si>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</si>
  <si>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</si>
  <si>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</si>
  <si>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</si>
  <si>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</si>
  <si>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</si>
  <si>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</si>
  <si>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</si>
  <si>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</si>
  <si>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</si>
  <si>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</si>
  <si>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</si>
  <si>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</si>
  <si>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</si>
  <si>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</si>
  <si>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</si>
  <si>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</si>
  <si>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</si>
  <si>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</si>
  <si>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</si>
  <si>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</si>
  <si>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</si>
  <si>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</si>
  <si>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</si>
  <si>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</si>
  <si>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</si>
  <si>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</si>
  <si>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</si>
  <si>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</si>
  <si>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</si>
  <si>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</si>
  <si>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</si>
  <si>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</si>
  <si>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</si>
  <si>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</si>
  <si>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</si>
  <si>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</si>
  <si>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</si>
  <si>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</si>
  <si>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</si>
  <si>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</si>
  <si>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</si>
  <si>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</si>
  <si>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</si>
  <si>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</si>
  <si>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</si>
  <si>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</si>
  <si>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</si>
  <si>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</si>
  <si>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</si>
  <si>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</si>
  <si>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</si>
  <si>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</si>
  <si>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</si>
  <si>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</si>
  <si>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</si>
  <si>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</si>
  <si>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</si>
  <si>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</si>
  <si>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</si>
  <si>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</si>
  <si>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</si>
  <si>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</si>
  <si>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</si>
  <si>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</si>
  <si>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</si>
  <si>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</si>
  <si>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</si>
  <si>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</si>
  <si>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</si>
  <si>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</si>
  <si>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</si>
  <si>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</si>
  <si>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</si>
  <si>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</si>
  <si>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</si>
  <si>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</si>
  <si>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</si>
  <si>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</si>
  <si>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</si>
  <si>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</si>
  <si>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</si>
  <si>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</si>
  <si>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</si>
  <si>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</si>
  <si>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</si>
  <si>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</si>
  <si>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</si>
  <si>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</si>
  <si>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</si>
  <si>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</si>
  <si>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</si>
  <si>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</si>
  <si>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</si>
  <si>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</si>
  <si>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</si>
  <si>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</si>
  <si>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</si>
  <si>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</si>
  <si>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</si>
  <si>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</si>
  <si>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</si>
  <si>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</si>
  <si>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</si>
  <si>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</si>
  <si>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</si>
  <si>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</si>
  <si>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</si>
  <si>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</si>
  <si>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</si>
  <si>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</si>
  <si>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</si>
  <si>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</si>
  <si>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</si>
  <si>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</si>
  <si>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</si>
  <si>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</si>
  <si>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</si>
  <si>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</si>
  <si>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</si>
  <si>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</si>
  <si>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</si>
  <si>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</si>
  <si>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</si>
  <si>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</si>
  <si>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</si>
  <si>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</si>
  <si>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</si>
  <si>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</si>
  <si>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</si>
  <si>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</si>
  <si>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</si>
  <si>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</si>
  <si>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</si>
  <si>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</si>
  <si>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</si>
  <si>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</si>
  <si>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</si>
  <si>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</si>
  <si>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</si>
  <si>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</si>
  <si>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</si>
  <si>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</si>
  <si>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</si>
  <si>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</si>
  <si>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</si>
  <si>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</si>
  <si>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</si>
  <si>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</si>
  <si>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</si>
  <si>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</si>
  <si>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</si>
  <si>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</si>
  <si>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</si>
  <si>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</si>
  <si>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</si>
  <si>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</si>
  <si>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</si>
  <si>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</si>
  <si>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</si>
  <si>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</si>
  <si>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</si>
  <si>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</si>
  <si>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</si>
  <si>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</si>
  <si>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</si>
  <si>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</si>
  <si>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</si>
  <si>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</si>
  <si>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</si>
  <si>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</si>
  <si>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</si>
  <si>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</si>
  <si>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</si>
  <si>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</si>
  <si>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</si>
  <si>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</si>
  <si>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</si>
  <si>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</si>
  <si>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</si>
  <si>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</si>
  <si>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</si>
  <si>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</si>
  <si>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</si>
  <si>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</si>
  <si>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</si>
  <si>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</si>
  <si>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</si>
  <si>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</si>
  <si>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</si>
  <si>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</si>
  <si>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</si>
  <si>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</si>
  <si>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</si>
  <si>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</si>
  <si>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</si>
  <si>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</si>
  <si>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</si>
  <si>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</si>
  <si>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</si>
  <si>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</si>
  <si>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</si>
  <si>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</si>
  <si>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</si>
  <si>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</si>
  <si>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</si>
  <si>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</si>
  <si>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</si>
  <si>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</si>
  <si>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</si>
  <si>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</si>
  <si>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</si>
  <si>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</si>
  <si>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</si>
  <si>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</si>
  <si>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</si>
  <si>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</si>
  <si>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</si>
  <si>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</si>
  <si>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</si>
  <si>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</si>
  <si>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</si>
  <si>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</si>
  <si>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</si>
  <si>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</si>
  <si>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</si>
  <si>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</si>
  <si>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</si>
  <si>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</si>
  <si>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</si>
  <si>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</si>
  <si>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</si>
  <si>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</si>
  <si>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</si>
  <si>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</si>
  <si>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</si>
  <si>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</si>
  <si>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</si>
  <si>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</si>
  <si>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</si>
  <si>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</si>
  <si>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</si>
  <si>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</si>
  <si>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</si>
  <si>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</si>
  <si>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</si>
  <si>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</si>
  <si>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</si>
  <si>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</si>
  <si>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</si>
  <si>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</si>
  <si>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</si>
  <si>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</si>
  <si>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</si>
  <si>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</si>
  <si>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</si>
  <si>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</si>
  <si>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</si>
  <si>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</si>
  <si>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</si>
  <si>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</si>
  <si>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</si>
  <si>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</si>
  <si>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</si>
  <si>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</si>
  <si>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</si>
  <si>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</si>
  <si>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</si>
  <si>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</si>
  <si>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</si>
  <si>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</si>
  <si>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</si>
  <si>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</si>
  <si>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</si>
  <si>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</si>
  <si>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</si>
  <si>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</si>
  <si>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</si>
  <si>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</si>
  <si>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</si>
  <si>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</si>
  <si>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</si>
  <si>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</si>
  <si>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</si>
  <si>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</si>
  <si>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</si>
  <si>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</si>
  <si>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</si>
  <si>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</si>
  <si>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</si>
  <si>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</si>
  <si>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</si>
  <si>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</si>
  <si>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</si>
  <si>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</si>
  <si>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</si>
  <si>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</si>
  <si>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</si>
  <si>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</si>
  <si>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</si>
  <si>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</si>
  <si>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</si>
  <si>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</si>
  <si>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</si>
  <si>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</si>
  <si>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</si>
  <si>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</si>
  <si>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</si>
  <si>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</si>
  <si>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</si>
  <si>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</si>
  <si>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</si>
  <si>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</si>
  <si>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</si>
  <si>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</si>
  <si>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</si>
  <si>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</si>
  <si>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</si>
  <si>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</si>
  <si>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</si>
  <si>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</si>
  <si>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</si>
  <si>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</si>
  <si>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</si>
  <si>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</si>
  <si>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</si>
  <si>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</si>
  <si>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</si>
  <si>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</si>
  <si>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</si>
  <si>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</si>
  <si>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</si>
  <si>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</si>
  <si>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</si>
  <si>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</si>
  <si>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</si>
  <si>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</si>
  <si>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</si>
  <si>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</si>
  <si>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</si>
  <si>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</si>
  <si>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</si>
  <si>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</si>
  <si>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</si>
  <si>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</si>
  <si>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</si>
  <si>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</si>
  <si>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</si>
  <si>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</si>
  <si>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</si>
  <si>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</si>
  <si>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</si>
  <si>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</si>
  <si>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</si>
  <si>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</si>
  <si>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</si>
  <si>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</si>
  <si>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</si>
  <si>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</si>
  <si>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</si>
  <si>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</si>
  <si>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</si>
  <si>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</si>
  <si>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</si>
  <si>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</si>
  <si>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</si>
  <si>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</si>
  <si>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</si>
  <si>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</si>
  <si>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</si>
  <si>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</si>
  <si>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</si>
  <si>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</si>
  <si>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</si>
  <si>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</si>
  <si>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</si>
  <si>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</si>
  <si>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</si>
  <si>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</si>
  <si>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</si>
  <si>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</si>
  <si>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</si>
  <si>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</si>
  <si>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</si>
  <si>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</si>
  <si>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</si>
  <si>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</si>
  <si>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</si>
  <si>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</si>
  <si>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</si>
  <si>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</si>
  <si>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</si>
  <si>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</si>
  <si>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</si>
  <si>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</si>
  <si>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</si>
  <si>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</si>
  <si>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</si>
  <si>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</si>
  <si>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</si>
  <si>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</si>
  <si>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</si>
  <si>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</si>
  <si>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</si>
  <si>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</si>
  <si>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</si>
  <si>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</si>
  <si>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</si>
  <si>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</si>
  <si>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</si>
  <si>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</si>
  <si>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</si>
  <si>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</si>
  <si>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</si>
  <si>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</si>
  <si>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</si>
  <si>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</si>
  <si>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</si>
  <si>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</si>
  <si>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</si>
  <si>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</si>
  <si>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</si>
  <si>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</si>
  <si>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</si>
  <si>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</si>
  <si>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</si>
  <si>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</si>
  <si>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</si>
  <si>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</si>
  <si>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</si>
  <si>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</si>
  <si>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</si>
  <si>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</si>
  <si>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</si>
  <si>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</si>
  <si>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</si>
  <si>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</si>
  <si>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</si>
  <si>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</si>
  <si>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</si>
  <si>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</si>
  <si>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</si>
  <si>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</si>
  <si>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</si>
  <si>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</si>
  <si>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</si>
  <si>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</si>
  <si>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</si>
  <si>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</si>
  <si>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</si>
  <si>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</si>
  <si>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</si>
  <si>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</si>
  <si>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</si>
  <si>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</si>
  <si>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</si>
  <si>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</si>
  <si>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</si>
  <si>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</si>
  <si>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</si>
  <si>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</si>
  <si>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</si>
  <si>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</si>
  <si>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</si>
  <si>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</si>
  <si>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</si>
  <si>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</si>
  <si>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</si>
  <si>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</si>
  <si>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</si>
  <si>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</si>
  <si>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</si>
  <si>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</si>
  <si>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</si>
  <si>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</si>
  <si>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</si>
  <si>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</si>
  <si>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</si>
  <si>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</si>
  <si>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</si>
  <si>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</si>
  <si>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</si>
  <si>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</si>
  <si>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</si>
  <si>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</si>
  <si>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</si>
  <si>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</si>
  <si>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</si>
  <si>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</si>
  <si>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</si>
  <si>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</si>
  <si>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</si>
  <si>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</si>
  <si>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</si>
  <si>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</si>
  <si>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</si>
  <si>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</si>
  <si>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</si>
  <si>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</si>
  <si>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</si>
  <si>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</si>
  <si>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</si>
  <si>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</si>
  <si>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</si>
  <si>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</si>
  <si>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</si>
  <si>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</si>
  <si>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</si>
  <si>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</si>
  <si>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</si>
  <si>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</si>
  <si>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</si>
  <si>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</si>
  <si>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</si>
  <si>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</si>
  <si>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</si>
  <si>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</si>
  <si>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</si>
  <si>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</si>
  <si>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</si>
  <si>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</si>
  <si>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</si>
  <si>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</si>
  <si>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</si>
  <si>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</si>
  <si>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</si>
  <si>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</si>
  <si>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</si>
  <si>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</si>
  <si>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</si>
  <si>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</si>
  <si>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</si>
  <si>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</si>
  <si>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</si>
  <si>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</si>
  <si>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</si>
  <si>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</si>
  <si>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</si>
  <si>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</si>
  <si>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</si>
  <si>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</si>
  <si>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</si>
  <si>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</si>
  <si>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</si>
  <si>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</si>
  <si>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</si>
  <si>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</si>
  <si>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</si>
  <si>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</si>
  <si>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</si>
  <si>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</si>
  <si>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</si>
  <si>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</si>
  <si>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</si>
  <si>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</si>
  <si>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</si>
  <si>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</si>
  <si>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</si>
  <si>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</si>
  <si>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</si>
  <si>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</si>
  <si>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</si>
  <si>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</si>
  <si>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</si>
  <si>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</si>
  <si>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</si>
  <si>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</si>
  <si>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</si>
  <si>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</si>
  <si>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</si>
  <si>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</si>
  <si>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</si>
  <si>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</si>
  <si>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</si>
  <si>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</si>
  <si>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</si>
  <si>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</si>
  <si>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</si>
  <si>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</si>
  <si>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</si>
  <si>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</si>
  <si>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</si>
  <si>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</si>
  <si>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</si>
  <si>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</si>
  <si>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</si>
  <si>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</si>
  <si>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</si>
  <si>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</si>
  <si>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</si>
  <si>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</si>
  <si>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</si>
  <si>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</si>
  <si>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</si>
  <si>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</si>
  <si>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</si>
  <si>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</si>
  <si>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</si>
  <si>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</si>
  <si>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</si>
  <si>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</si>
  <si>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</si>
  <si>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</si>
  <si>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</si>
  <si>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</si>
  <si>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</si>
  <si>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</si>
  <si>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</si>
  <si>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</si>
  <si>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</si>
  <si>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</si>
  <si>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</si>
  <si>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</si>
  <si>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</si>
  <si>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</si>
  <si>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</si>
  <si>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</si>
  <si>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</si>
  <si>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</si>
  <si>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</si>
  <si>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</si>
  <si>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</si>
  <si>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</si>
  <si>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</si>
  <si>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</si>
  <si>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</si>
  <si>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</si>
  <si>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</si>
  <si>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</si>
  <si>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</si>
  <si>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</si>
  <si>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</si>
  <si>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</si>
  <si>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</si>
  <si>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</si>
  <si>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</si>
  <si>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</si>
  <si>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</si>
  <si>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</si>
  <si>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</si>
  <si>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</si>
  <si>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</si>
  <si>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</si>
  <si>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</si>
  <si>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</si>
  <si>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</si>
  <si>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</si>
  <si>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</si>
  <si>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</si>
  <si>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</si>
  <si>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</si>
  <si>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</si>
  <si>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</si>
  <si>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</si>
  <si>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</si>
  <si>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</si>
  <si>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</si>
  <si>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</si>
  <si>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</si>
  <si>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</si>
  <si>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</si>
  <si>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</si>
  <si>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</si>
  <si>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</si>
  <si>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</si>
  <si>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</si>
  <si>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</si>
  <si>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</si>
  <si>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</si>
  <si>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</si>
  <si>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</si>
  <si>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</si>
  <si>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</si>
  <si>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</si>
  <si>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</si>
  <si>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</si>
  <si>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</si>
  <si>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</si>
  <si>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</si>
  <si>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</si>
  <si>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</si>
  <si>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</si>
  <si>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</si>
  <si>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</si>
  <si>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</si>
  <si>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</si>
  <si>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</si>
  <si>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</si>
  <si>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</si>
  <si>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</si>
  <si>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</si>
  <si>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</si>
  <si>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</si>
  <si>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</si>
  <si>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</si>
  <si>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</si>
  <si>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</si>
  <si>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</si>
  <si>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</si>
  <si>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</si>
  <si>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</si>
  <si>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</si>
  <si>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</si>
  <si>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</si>
  <si>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</si>
  <si>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</si>
  <si>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</si>
  <si>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</si>
  <si>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</si>
  <si>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</si>
  <si>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</si>
  <si>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</si>
  <si>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</si>
  <si>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</si>
  <si>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</si>
  <si>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</si>
  <si>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</si>
  <si>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</si>
  <si>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</si>
  <si>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</si>
  <si>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</si>
  <si>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</si>
  <si>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</si>
  <si>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</si>
  <si>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</si>
  <si>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</si>
  <si>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</si>
  <si>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</si>
  <si>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</si>
  <si>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</si>
  <si>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</si>
  <si>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</si>
  <si>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</si>
  <si>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</si>
  <si>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</si>
  <si>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</si>
  <si>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</si>
  <si>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</si>
  <si>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</si>
  <si>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</si>
  <si>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</si>
  <si>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</si>
  <si>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</si>
  <si>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</si>
  <si>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</si>
  <si>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</si>
  <si>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</si>
  <si>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</si>
  <si>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</si>
  <si>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</si>
  <si>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</si>
  <si>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</si>
  <si>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</si>
  <si>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</si>
  <si>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</si>
  <si>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</si>
  <si>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</si>
  <si>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</si>
  <si>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</si>
  <si>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</si>
  <si>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</si>
  <si>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</si>
  <si>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</si>
  <si>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</si>
  <si>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</si>
  <si>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</si>
  <si>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</si>
  <si>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</si>
  <si>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</si>
  <si>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</si>
  <si>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</si>
  <si>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</si>
  <si>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</si>
  <si>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</si>
  <si>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</si>
  <si>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</si>
  <si>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</si>
  <si>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</si>
  <si>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</si>
  <si>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</si>
  <si>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</si>
  <si>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</si>
  <si>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</si>
  <si>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</si>
  <si>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</si>
  <si>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</si>
  <si>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</si>
  <si>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</si>
  <si>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</si>
  <si>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</si>
  <si>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</si>
  <si>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</si>
  <si>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</si>
  <si>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</si>
  <si>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</si>
  <si>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</si>
  <si>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</si>
  <si>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</si>
  <si>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</si>
  <si>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</si>
  <si>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</si>
  <si>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</si>
  <si>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</si>
  <si>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</si>
  <si>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</si>
  <si>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</si>
  <si>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</si>
  <si>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</si>
  <si>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</si>
  <si>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</si>
  <si>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</si>
  <si>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</si>
  <si>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</si>
  <si>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</si>
  <si>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</si>
  <si>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</si>
  <si>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</si>
  <si>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</si>
  <si>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</si>
  <si>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</si>
  <si>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</si>
  <si>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</si>
  <si>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</si>
  <si>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</si>
  <si>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</si>
  <si>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</si>
  <si>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</si>
  <si>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</si>
  <si>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</si>
  <si>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</si>
  <si>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</si>
  <si>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</si>
  <si>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</si>
  <si>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</si>
  <si>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</si>
  <si>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</si>
  <si>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</si>
  <si>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</si>
  <si>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</si>
  <si>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</si>
  <si>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</si>
  <si>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</si>
  <si>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</si>
  <si>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</si>
  <si>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</si>
  <si>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</si>
  <si>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</si>
  <si>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</si>
  <si>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</si>
  <si>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</si>
  <si>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</si>
  <si>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</si>
  <si>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</si>
  <si>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</si>
  <si>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</si>
  <si>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</si>
  <si>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</si>
  <si>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</si>
  <si>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</si>
  <si>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</si>
  <si>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</si>
  <si>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</si>
  <si>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</si>
  <si>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</si>
  <si>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</si>
  <si>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</si>
  <si>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</si>
  <si>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</si>
  <si>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</si>
  <si>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</si>
  <si>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</si>
  <si>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</si>
  <si>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</si>
  <si>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</si>
  <si>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</si>
  <si>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</si>
  <si>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</si>
  <si>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</si>
  <si>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</si>
  <si>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</si>
  <si>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</si>
  <si>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</si>
  <si>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</si>
  <si>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</si>
  <si>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</si>
  <si>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</si>
  <si>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</si>
  <si>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</si>
  <si>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</si>
  <si>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</si>
  <si>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</si>
  <si>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</si>
  <si>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</si>
  <si>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</si>
  <si>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</si>
  <si>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</si>
  <si>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</si>
  <si>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</si>
  <si>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</si>
  <si>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</si>
  <si>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</si>
  <si>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</si>
  <si>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</si>
  <si>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</si>
  <si>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</si>
  <si>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</si>
  <si>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</si>
  <si>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</si>
  <si>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</si>
  <si>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</si>
  <si>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</si>
  <si>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</si>
  <si>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</si>
  <si>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</si>
  <si>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</si>
  <si>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</si>
  <si>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</si>
  <si>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</si>
  <si>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</si>
  <si>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</si>
  <si>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</si>
  <si>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</si>
  <si>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</si>
  <si>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</si>
  <si>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</si>
  <si>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</si>
  <si>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</si>
  <si>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</si>
  <si>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</si>
  <si>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</si>
  <si>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</si>
  <si>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</si>
  <si>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</si>
  <si>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</si>
  <si>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</si>
  <si>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</si>
  <si>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</si>
  <si>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</si>
  <si>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</si>
  <si>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</si>
  <si>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</si>
  <si>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</si>
  <si>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</si>
  <si>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</si>
  <si>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</si>
  <si>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</si>
  <si>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</si>
  <si>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</si>
  <si>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</si>
  <si>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</si>
  <si>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</si>
  <si>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</si>
  <si>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</si>
  <si>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</si>
  <si>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</si>
  <si>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</si>
  <si>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</si>
  <si>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</si>
  <si>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</si>
  <si>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</si>
  <si>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</si>
  <si>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</si>
  <si>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</si>
  <si>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</si>
  <si>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</si>
  <si>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</si>
  <si>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</si>
  <si>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</si>
  <si>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</si>
  <si>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</si>
  <si>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</si>
  <si>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</si>
  <si>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</si>
  <si>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</si>
  <si>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</si>
  <si>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</si>
  <si>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</si>
  <si>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</si>
  <si>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</si>
  <si>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</si>
  <si>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</si>
  <si>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</si>
  <si>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</si>
  <si>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</si>
  <si>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</si>
  <si>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</si>
  <si>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</si>
  <si>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</si>
  <si>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</si>
  <si>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</si>
  <si>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</si>
  <si>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</si>
  <si>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</si>
  <si>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</si>
  <si>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</si>
  <si>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</si>
  <si>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</si>
  <si>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</si>
  <si>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</si>
  <si>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</si>
  <si>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</si>
  <si>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</si>
  <si>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</si>
  <si>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</si>
  <si>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</si>
  <si>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</si>
  <si>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</si>
  <si>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</si>
  <si>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</si>
  <si>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</si>
  <si>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</si>
  <si>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</si>
  <si>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</si>
  <si>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</si>
  <si>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</si>
  <si>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</si>
  <si>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</si>
  <si>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</si>
  <si>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</si>
  <si>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</si>
  <si>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</si>
  <si>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</si>
  <si>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</si>
  <si>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</si>
  <si>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</si>
  <si>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</si>
  <si>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</si>
  <si>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</si>
  <si>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</si>
  <si>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</si>
  <si>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</si>
  <si>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</si>
  <si>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</si>
  <si>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</si>
  <si>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</si>
  <si>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</si>
  <si>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</si>
  <si>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</si>
  <si>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</si>
  <si>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</si>
  <si>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</si>
  <si>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</si>
  <si>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</si>
  <si>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</si>
  <si>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</si>
  <si>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</si>
  <si>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</si>
  <si>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</si>
  <si>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</si>
  <si>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</si>
  <si>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</si>
  <si>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</si>
  <si>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</si>
  <si>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</si>
  <si>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</si>
  <si>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</si>
  <si>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</si>
  <si>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</si>
  <si>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</si>
  <si>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</si>
  <si>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</si>
  <si>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</si>
  <si>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</si>
  <si>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</si>
  <si>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</si>
  <si>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</si>
  <si>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</si>
  <si>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</si>
  <si>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</si>
  <si>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</si>
  <si>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</si>
  <si>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</si>
  <si>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</si>
  <si>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</si>
  <si>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</si>
  <si>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</si>
  <si>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</si>
  <si>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</si>
  <si>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</si>
  <si>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</si>
  <si>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</si>
  <si>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</si>
  <si>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</si>
  <si>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</si>
  <si>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</si>
  <si>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</si>
  <si>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</si>
  <si>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</si>
  <si>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</si>
  <si>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</si>
  <si>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</si>
  <si>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</si>
  <si>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</si>
  <si>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</si>
  <si>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</si>
  <si>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</si>
  <si>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</si>
  <si>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</si>
  <si>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</si>
  <si>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</si>
  <si>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</si>
  <si>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</si>
  <si>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</si>
  <si>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</si>
  <si>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</si>
  <si>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</si>
  <si>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</si>
  <si>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</si>
  <si>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</si>
  <si>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</si>
  <si>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</si>
  <si>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</si>
  <si>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</si>
  <si>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</si>
  <si>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</si>
  <si>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</si>
  <si>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</si>
  <si>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</si>
  <si>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</si>
  <si>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</si>
  <si>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</si>
  <si>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</si>
  <si>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</si>
  <si>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</si>
  <si>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</si>
  <si>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</si>
  <si>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</si>
  <si>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</si>
  <si>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</si>
  <si>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</si>
  <si>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</si>
  <si>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</si>
  <si>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</si>
  <si>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</si>
  <si>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</si>
  <si>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</si>
  <si>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</si>
  <si>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</si>
  <si>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</si>
  <si>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</si>
  <si>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</si>
  <si>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</si>
  <si>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</si>
  <si>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</si>
  <si>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</si>
  <si>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</si>
  <si>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</si>
  <si>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</si>
  <si>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</si>
  <si>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</si>
  <si>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</si>
  <si>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</si>
  <si>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</si>
  <si>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</si>
  <si>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</si>
  <si>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</si>
  <si>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</si>
  <si>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</si>
  <si>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</si>
  <si>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</si>
  <si>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</si>
  <si>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</si>
  <si>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</si>
  <si>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</si>
  <si>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</si>
  <si>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</si>
  <si>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</si>
  <si>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</si>
  <si>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</si>
  <si>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</si>
  <si>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</si>
  <si>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</si>
  <si>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</si>
  <si>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</si>
  <si>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</si>
  <si>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</si>
  <si>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</si>
  <si>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</si>
  <si>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</si>
  <si>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</si>
  <si>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</si>
  <si>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</si>
  <si>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</si>
  <si>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</si>
  <si>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</si>
  <si>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</si>
  <si>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</si>
  <si>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</si>
  <si>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</si>
  <si>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</si>
  <si>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</si>
  <si>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</si>
  <si>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</si>
  <si>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</si>
  <si>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</si>
  <si>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</si>
  <si>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</si>
  <si>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</si>
  <si>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</si>
  <si>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</si>
  <si>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</si>
  <si>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</si>
  <si>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</si>
  <si>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</si>
  <si>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</si>
  <si>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</si>
  <si>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</si>
  <si>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</si>
  <si>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</si>
  <si>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</si>
  <si>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</si>
  <si>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</si>
  <si>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</si>
  <si>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</si>
  <si>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</si>
  <si>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</si>
  <si>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</si>
  <si>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</si>
  <si>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</si>
  <si>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</si>
  <si>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</si>
  <si>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</si>
  <si>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</si>
  <si>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</si>
  <si>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</si>
  <si>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</si>
  <si>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</si>
  <si>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</si>
  <si>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</si>
  <si>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</si>
  <si>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</si>
  <si>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</si>
  <si>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</si>
  <si>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</si>
  <si>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</si>
  <si>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</si>
  <si>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</si>
  <si>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</si>
  <si>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</si>
  <si>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</si>
  <si>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</si>
  <si>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</si>
  <si>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</si>
  <si>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</si>
  <si>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</si>
  <si>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</si>
  <si>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</si>
  <si>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</si>
  <si>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</si>
  <si>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</si>
  <si>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</si>
  <si>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</si>
  <si>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</si>
  <si>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</si>
  <si>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</si>
  <si>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</si>
  <si>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</si>
  <si>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</si>
  <si>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</si>
  <si>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</si>
  <si>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</si>
  <si>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</si>
  <si>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</si>
  <si>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</si>
  <si>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</si>
  <si>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</si>
  <si>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</si>
  <si>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</si>
  <si>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</si>
  <si>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</si>
  <si>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</si>
  <si>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</si>
  <si>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</si>
  <si>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</si>
  <si>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</si>
  <si>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</si>
  <si>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</si>
  <si>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</si>
  <si>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</si>
  <si>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</si>
  <si>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</si>
  <si>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</si>
  <si>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</si>
  <si>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</si>
  <si>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</si>
  <si>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</si>
  <si>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</si>
  <si>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</si>
  <si>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</si>
  <si>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</si>
  <si>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</si>
  <si>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</si>
  <si>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</si>
  <si>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</si>
  <si>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</si>
  <si>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</si>
  <si>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</si>
  <si>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</si>
  <si>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</si>
  <si>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</si>
  <si>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</si>
  <si>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</si>
  <si>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</si>
  <si>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</si>
  <si>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</si>
  <si>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</si>
  <si>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</si>
  <si>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</si>
  <si>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</si>
  <si>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</si>
  <si>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</si>
  <si>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</si>
  <si>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</si>
  <si>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</si>
  <si>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</si>
  <si>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</si>
  <si>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</si>
  <si>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</si>
  <si>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</si>
  <si>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</si>
  <si>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</si>
  <si>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</si>
  <si>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</si>
  <si>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</si>
  <si>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</si>
  <si>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</si>
  <si>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</si>
  <si>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</si>
  <si>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</si>
  <si>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</si>
  <si>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</si>
  <si>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</si>
  <si>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</si>
  <si>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</si>
  <si>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</si>
  <si>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</si>
  <si>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</si>
  <si>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</si>
  <si>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</si>
  <si>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</si>
  <si>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</si>
  <si>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</si>
  <si>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</si>
  <si>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</si>
  <si>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</si>
  <si>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</si>
  <si>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</si>
  <si>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</si>
  <si>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</si>
  <si>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</si>
  <si>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</si>
  <si>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</si>
  <si>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</si>
  <si>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</si>
  <si>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</si>
  <si>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</si>
  <si>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</si>
  <si>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</si>
  <si>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</si>
  <si>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</si>
  <si>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</si>
  <si>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</si>
  <si>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</si>
  <si>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</si>
  <si>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</si>
  <si>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</si>
  <si>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</si>
  <si>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</si>
  <si>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</si>
  <si>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</si>
  <si>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</si>
  <si>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</si>
  <si>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</si>
  <si>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</si>
  <si>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</si>
  <si>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</si>
  <si>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</si>
  <si>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</si>
  <si>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</si>
  <si>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</si>
  <si>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</si>
  <si>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</si>
  <si>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</si>
  <si>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</si>
  <si>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</si>
  <si>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</si>
  <si>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</si>
  <si>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</si>
  <si>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</si>
  <si>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</si>
  <si>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</si>
  <si>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</si>
  <si>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</si>
  <si>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</si>
  <si>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</si>
  <si>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</si>
  <si>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</si>
  <si>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</si>
  <si>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</si>
  <si>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</si>
  <si>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</si>
  <si>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</si>
  <si>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</si>
  <si>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</si>
  <si>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</si>
  <si>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</si>
  <si>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</si>
  <si>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</si>
  <si>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</si>
  <si>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</si>
  <si>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</si>
  <si>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</si>
  <si>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</si>
  <si>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</si>
  <si>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</si>
  <si>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</si>
  <si>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</si>
  <si>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</si>
  <si>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</si>
  <si>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</si>
  <si>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</si>
  <si>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</si>
  <si>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</si>
  <si>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</si>
  <si>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</si>
  <si>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</si>
  <si>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</si>
  <si>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</si>
  <si>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</si>
  <si>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</si>
  <si>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</si>
  <si>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</si>
  <si>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</si>
  <si>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</si>
  <si>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</si>
  <si>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</si>
  <si>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</si>
  <si>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</si>
  <si>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</si>
  <si>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</si>
  <si>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</si>
  <si>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</si>
  <si>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</si>
  <si>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</si>
  <si>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</si>
  <si>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</si>
  <si>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</si>
  <si>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</si>
  <si>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</si>
  <si>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</si>
  <si>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</si>
  <si>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</si>
  <si>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</si>
  <si>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</si>
  <si>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</si>
  <si>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</si>
  <si>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</si>
  <si>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</si>
  <si>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</si>
  <si>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</si>
  <si>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</si>
  <si>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</si>
  <si>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</si>
  <si>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</si>
  <si>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</si>
  <si>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</si>
  <si>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</si>
  <si>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</si>
  <si>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</si>
  <si>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</si>
  <si>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</si>
  <si>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</si>
  <si>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</si>
  <si>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</si>
  <si>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</si>
  <si>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</si>
  <si>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</si>
  <si>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</si>
  <si>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</si>
  <si>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</si>
  <si>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</si>
  <si>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</si>
  <si>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</si>
  <si>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</si>
  <si>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</si>
  <si>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</si>
  <si>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</si>
  <si>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</si>
  <si>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</si>
  <si>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</si>
  <si>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</si>
  <si>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</si>
  <si>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</si>
  <si>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</si>
  <si>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</si>
  <si>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</si>
  <si>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</si>
  <si>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</si>
  <si>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</si>
  <si>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</si>
  <si>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</si>
  <si>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</si>
  <si>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</si>
  <si>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</si>
  <si>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</si>
  <si>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</si>
  <si>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</si>
  <si>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</si>
  <si>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</si>
  <si>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</si>
  <si>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</si>
  <si>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</si>
  <si>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</si>
  <si>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</si>
  <si>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</si>
  <si>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</si>
  <si>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</si>
  <si>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</si>
  <si>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</si>
  <si>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</si>
  <si>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</si>
  <si>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</si>
  <si>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</si>
  <si>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</si>
  <si>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</si>
  <si>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</si>
  <si>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</si>
  <si>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</si>
  <si>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</si>
  <si>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</si>
  <si>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</si>
  <si>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</si>
  <si>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</si>
  <si>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</si>
  <si>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</si>
  <si>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</si>
  <si>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</si>
  <si>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</si>
  <si>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</si>
  <si>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</si>
  <si>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</si>
  <si>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</si>
  <si>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</si>
  <si>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</si>
  <si>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</si>
  <si>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</si>
  <si>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</si>
  <si>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</si>
  <si>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</si>
  <si>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</si>
  <si>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</si>
  <si>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</si>
  <si>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</si>
  <si>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</si>
  <si>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</si>
  <si>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</si>
  <si>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</si>
  <si>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</si>
  <si>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</si>
  <si>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</si>
  <si>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</si>
  <si>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</si>
  <si>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</si>
  <si>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</si>
  <si>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</si>
  <si>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</si>
  <si>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</si>
  <si>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</si>
  <si>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</si>
  <si>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</si>
  <si>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</si>
  <si>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</si>
  <si>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</si>
  <si>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</si>
  <si>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</si>
  <si>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</si>
  <si>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</si>
  <si>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</si>
  <si>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</si>
  <si>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</si>
  <si>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</si>
  <si>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</si>
  <si>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</si>
  <si>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</si>
  <si>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</si>
  <si>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</si>
  <si>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</si>
  <si>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</si>
  <si>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</si>
  <si>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</si>
  <si>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</si>
  <si>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</si>
  <si>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</si>
  <si>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</si>
  <si>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</si>
  <si>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</si>
  <si>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</si>
  <si>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</si>
  <si>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</si>
  <si>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</si>
  <si>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</si>
  <si>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</si>
  <si>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</si>
  <si>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</si>
  <si>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</si>
  <si>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</si>
  <si>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</si>
  <si>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</si>
  <si>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</si>
  <si>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</si>
  <si>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</si>
  <si>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</si>
  <si>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</si>
  <si>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</si>
  <si>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</si>
  <si>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</si>
  <si>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</si>
  <si>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</si>
  <si>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</si>
  <si>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</si>
  <si>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</si>
  <si>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</si>
  <si>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</si>
  <si>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</si>
  <si>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</si>
  <si>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</si>
  <si>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</si>
  <si>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</si>
  <si>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</si>
  <si>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</si>
  <si>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</si>
  <si>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</si>
  <si>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</si>
  <si>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</si>
  <si>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</si>
  <si>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</si>
  <si>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</si>
  <si>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</si>
  <si>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</si>
  <si>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</si>
  <si>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</si>
  <si>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</si>
  <si>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</si>
  <si>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</si>
  <si>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</si>
  <si>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</si>
  <si>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</si>
  <si>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</si>
  <si>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</si>
  <si>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</si>
  <si>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</si>
  <si>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</si>
  <si>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</si>
  <si>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</si>
  <si>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</si>
  <si>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</si>
  <si>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</si>
  <si>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</si>
  <si>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</si>
  <si>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</si>
  <si>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</si>
  <si>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</si>
  <si>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</si>
  <si>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</si>
  <si>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</si>
  <si>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</si>
  <si>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</si>
  <si>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</si>
  <si>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</si>
  <si>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</si>
  <si>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</si>
  <si>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</si>
  <si>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</si>
  <si>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</si>
  <si>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</si>
  <si>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</si>
  <si>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</si>
  <si>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</si>
  <si>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</si>
  <si>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</si>
  <si>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</si>
  <si>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</si>
  <si>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</si>
  <si>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</si>
  <si>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</si>
  <si>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</si>
  <si>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</si>
  <si>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</si>
  <si>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</si>
  <si>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</si>
  <si>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</si>
  <si>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</si>
  <si>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</si>
  <si>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</si>
  <si>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</si>
  <si>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</si>
  <si>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</si>
  <si>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</si>
  <si>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</si>
  <si>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</si>
  <si>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</si>
  <si>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</si>
  <si>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</si>
  <si>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</si>
  <si>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</si>
  <si>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</si>
  <si>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</si>
  <si>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</si>
  <si>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</si>
  <si>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</si>
  <si>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</si>
  <si>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</si>
  <si>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</si>
  <si>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</si>
  <si>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</si>
  <si>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</si>
  <si>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</si>
  <si>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</si>
  <si>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</si>
  <si>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</si>
  <si>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</si>
  <si>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</si>
  <si>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</si>
  <si>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</si>
  <si>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</si>
  <si>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</si>
  <si>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</si>
  <si>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</si>
  <si>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</si>
  <si>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</si>
  <si>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</si>
  <si>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</si>
  <si>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</si>
  <si>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</si>
  <si>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</si>
  <si>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</si>
  <si>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</si>
  <si>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</si>
  <si>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</si>
  <si>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</si>
  <si>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</si>
  <si>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</si>
  <si>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</si>
  <si>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</si>
  <si>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</si>
  <si>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</si>
  <si>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</si>
  <si>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</si>
  <si>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</si>
  <si>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</si>
  <si>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</si>
  <si>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</si>
  <si>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</si>
  <si>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</si>
  <si>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</si>
  <si>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</si>
  <si>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</si>
  <si>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</si>
  <si>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</si>
  <si>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</si>
  <si>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</si>
  <si>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</si>
  <si>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</si>
  <si>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</si>
  <si>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</si>
  <si>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</si>
  <si>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</si>
  <si>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</si>
  <si>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</si>
  <si>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</si>
  <si>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</si>
  <si>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</si>
  <si>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</si>
  <si>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</si>
  <si>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</si>
  <si>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</si>
  <si>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</si>
  <si>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</si>
  <si>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</si>
  <si>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</si>
  <si>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</si>
  <si>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</si>
  <si>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</si>
  <si>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</si>
  <si>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</si>
  <si>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</si>
  <si>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</si>
  <si>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</si>
  <si>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</si>
  <si>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</si>
  <si>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</si>
  <si>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</si>
  <si>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</si>
  <si>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</si>
  <si>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</si>
  <si>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</si>
  <si>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</si>
  <si>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</si>
  <si>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</si>
  <si>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</si>
  <si>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</si>
  <si>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</si>
  <si>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</si>
  <si>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</si>
  <si>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</si>
  <si>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</si>
  <si>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</si>
  <si>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</si>
  <si>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</si>
  <si>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</si>
  <si>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</si>
  <si>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</si>
  <si>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</si>
  <si>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</si>
  <si>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</si>
  <si>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</si>
  <si>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</si>
  <si>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</si>
  <si>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</si>
  <si>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</si>
  <si>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</si>
  <si>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</si>
  <si>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</si>
  <si>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</si>
  <si>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</si>
  <si>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</si>
  <si>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</si>
  <si>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</si>
  <si>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</si>
  <si>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</si>
  <si>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</si>
  <si>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</si>
  <si>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</si>
  <si>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</si>
  <si>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</si>
  <si>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</si>
  <si>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</si>
  <si>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</si>
  <si>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</si>
  <si>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</si>
  <si>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</si>
  <si>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</si>
  <si>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</si>
  <si>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</si>
  <si>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</si>
  <si>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</si>
  <si>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</si>
  <si>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</si>
  <si>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</si>
  <si>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</si>
  <si>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</si>
  <si>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</si>
  <si>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</si>
  <si>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</si>
  <si>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</si>
  <si>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</si>
  <si>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</si>
  <si>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</si>
  <si>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</si>
  <si>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</si>
  <si>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</si>
  <si>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</si>
  <si>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</si>
  <si>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</si>
  <si>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</si>
  <si>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</si>
  <si>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</si>
  <si>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</si>
  <si>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</si>
  <si>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</si>
  <si>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</si>
  <si>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</si>
  <si>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</si>
  <si>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</si>
  <si>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</si>
  <si>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</si>
  <si>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</si>
  <si>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</si>
  <si>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</si>
  <si>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</si>
  <si>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</si>
  <si>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</si>
  <si>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</si>
  <si>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</si>
  <si>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</si>
  <si>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</si>
  <si>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</si>
  <si>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</si>
  <si>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</si>
  <si>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</si>
  <si>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</si>
  <si>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</si>
  <si>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</si>
  <si>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</si>
  <si>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</si>
  <si>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</si>
  <si>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</si>
  <si>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</si>
  <si>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</si>
  <si>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</si>
  <si>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</si>
  <si>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</si>
  <si>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</si>
  <si>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</si>
  <si>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</si>
  <si>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</si>
  <si>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</si>
  <si>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</si>
  <si>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</si>
  <si>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</si>
  <si>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</si>
  <si>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</si>
  <si>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</si>
  <si>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</si>
  <si>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</si>
  <si>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</si>
  <si>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</si>
  <si>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</si>
  <si>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</si>
  <si>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</si>
  <si>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</si>
  <si>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</si>
  <si>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</si>
  <si>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</si>
  <si>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</si>
  <si>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</si>
  <si>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</si>
  <si>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</si>
  <si>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</si>
  <si>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</si>
  <si>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</si>
  <si>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</si>
  <si>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</si>
  <si>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</si>
  <si>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</si>
  <si>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</si>
  <si>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</si>
  <si>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</si>
  <si>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</si>
  <si>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</si>
  <si>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</si>
  <si>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</si>
  <si>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</si>
  <si>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</si>
  <si>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</si>
  <si>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</si>
  <si>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</si>
  <si>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</si>
  <si>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</si>
  <si>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</si>
  <si>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</si>
  <si>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</si>
  <si>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</si>
  <si>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</si>
  <si>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</si>
  <si>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</si>
  <si>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</si>
  <si>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</si>
  <si>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</si>
  <si>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</si>
  <si>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</si>
  <si>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</si>
  <si>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</si>
  <si>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</si>
  <si>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</si>
  <si>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</si>
  <si>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</si>
  <si>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</si>
  <si>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</si>
  <si>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</si>
  <si>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</si>
  <si>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</si>
  <si>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</si>
  <si>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</si>
  <si>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</si>
  <si>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</si>
  <si>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</si>
  <si>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</si>
  <si>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</si>
  <si>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</si>
  <si>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</si>
  <si>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</si>
  <si>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</si>
  <si>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</si>
  <si>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</si>
  <si>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</si>
  <si>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</si>
  <si>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</si>
  <si>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</si>
  <si>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</si>
  <si>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</si>
  <si>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</si>
  <si>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</si>
  <si>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</si>
  <si>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</si>
  <si>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</si>
  <si>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</si>
  <si>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</si>
  <si>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</si>
  <si>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</si>
  <si>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</si>
  <si>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</si>
  <si>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</si>
  <si>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</si>
  <si>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</si>
  <si>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</si>
  <si>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</si>
  <si>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</si>
  <si>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</si>
  <si>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</si>
  <si>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</si>
  <si>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</si>
  <si>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</si>
  <si>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</si>
  <si>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</si>
  <si>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</si>
  <si>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</si>
  <si>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</si>
  <si>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</si>
  <si>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</si>
  <si>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</si>
  <si>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</si>
  <si>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</si>
  <si>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</si>
  <si>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</si>
  <si>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</si>
  <si>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</si>
  <si>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</si>
  <si>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</si>
  <si>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</si>
  <si>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</si>
  <si>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</si>
  <si>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</si>
  <si>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</si>
  <si>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</si>
  <si>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</si>
  <si>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</si>
  <si>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</si>
  <si>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</si>
  <si>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</si>
  <si>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</si>
  <si>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</si>
  <si>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</si>
  <si>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</si>
  <si>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</si>
  <si>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</si>
  <si>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</si>
  <si>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</si>
  <si>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</si>
  <si>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</si>
  <si>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</si>
  <si>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</si>
  <si>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</si>
  <si>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</si>
  <si>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</si>
  <si>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</si>
  <si>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</si>
  <si>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</si>
  <si>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</si>
  <si>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</si>
  <si>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</si>
  <si>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</si>
  <si>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</si>
  <si>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</si>
  <si>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</si>
  <si>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</si>
  <si>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</si>
  <si>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</si>
  <si>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</si>
  <si>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</si>
  <si>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</si>
  <si>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</si>
  <si>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</si>
  <si>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</si>
  <si>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</si>
  <si>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</si>
  <si>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</si>
  <si>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</si>
  <si>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</si>
  <si>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</si>
  <si>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</si>
  <si>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</si>
  <si>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</si>
  <si>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</si>
  <si>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</si>
  <si>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</si>
  <si>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</si>
  <si>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</si>
  <si>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</si>
  <si>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</si>
  <si>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</si>
  <si>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</si>
  <si>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</si>
  <si>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</si>
  <si>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</si>
  <si>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</si>
  <si>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</si>
  <si>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</si>
  <si>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</si>
  <si>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</si>
  <si>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</si>
  <si>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</si>
  <si>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</si>
  <si>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</si>
  <si>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</si>
  <si>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</si>
  <si>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</si>
  <si>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</si>
  <si>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</si>
  <si>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</si>
  <si>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</si>
  <si>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</si>
  <si>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</si>
  <si>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</si>
  <si>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</si>
  <si>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</si>
  <si>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</si>
  <si>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</si>
  <si>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</si>
  <si>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</si>
  <si>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</si>
  <si>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</si>
  <si>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</si>
  <si>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</si>
  <si>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</si>
  <si>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</si>
  <si>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</si>
  <si>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</si>
  <si>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</si>
  <si>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</si>
  <si>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</si>
  <si>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</si>
  <si>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</si>
  <si>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</si>
  <si>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</si>
  <si>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</si>
  <si>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</si>
  <si>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</si>
  <si>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</si>
  <si>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</si>
  <si>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</si>
  <si>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</si>
  <si>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</si>
  <si>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</si>
  <si>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</si>
  <si>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</si>
  <si>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</si>
  <si>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</si>
  <si>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</si>
  <si>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</si>
  <si>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</si>
  <si>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</si>
  <si>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</si>
  <si>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</si>
  <si>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</si>
  <si>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</si>
  <si>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</si>
  <si>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</si>
  <si>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</si>
  <si>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</si>
  <si>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</si>
  <si>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</si>
  <si>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</si>
  <si>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</si>
  <si>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</si>
  <si>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</si>
  <si>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</si>
  <si>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</si>
  <si>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</si>
  <si>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</si>
  <si>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</si>
  <si>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</si>
  <si>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</si>
  <si>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</si>
  <si>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</si>
  <si>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</si>
  <si>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</si>
  <si>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</si>
  <si>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</si>
  <si>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</si>
  <si>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</si>
  <si>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</si>
  <si>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</si>
  <si>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</si>
  <si>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</si>
  <si>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</si>
  <si>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</si>
  <si>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</si>
  <si>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</si>
  <si>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</si>
  <si>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</si>
  <si>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</si>
  <si>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</si>
  <si>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</si>
  <si>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</si>
  <si>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</si>
  <si>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</si>
  <si>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</si>
  <si>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</si>
  <si>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</si>
  <si>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</si>
  <si>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</si>
  <si>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</si>
  <si>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</si>
  <si>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</si>
  <si>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</si>
  <si>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</si>
  <si>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</si>
  <si>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</si>
  <si>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</si>
  <si>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</si>
  <si>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</si>
  <si>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</si>
  <si>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</si>
  <si>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</si>
  <si>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</si>
  <si>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</si>
  <si>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</si>
  <si>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</si>
  <si>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</si>
  <si>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</si>
  <si>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</si>
  <si>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</si>
  <si>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</si>
  <si>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</si>
  <si>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</si>
  <si>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</si>
  <si>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</si>
  <si>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</si>
  <si>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</si>
  <si>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</si>
  <si>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</si>
  <si>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</si>
  <si>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</si>
  <si>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</si>
  <si>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</si>
  <si>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</si>
  <si>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</si>
  <si>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</si>
  <si>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</si>
  <si>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</si>
  <si>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</si>
  <si>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</si>
  <si>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</si>
  <si>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</si>
  <si>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</si>
  <si>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</si>
  <si>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</si>
  <si>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</si>
  <si>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</si>
  <si>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</si>
  <si>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</si>
  <si>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</si>
  <si>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</si>
  <si>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</si>
  <si>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</si>
  <si>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</si>
  <si>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</si>
  <si>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</si>
  <si>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</si>
  <si>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</si>
  <si>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</si>
  <si>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</si>
  <si>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</si>
  <si>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</si>
  <si>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</si>
  <si>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</si>
  <si>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</si>
  <si>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</si>
  <si>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</si>
  <si>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</si>
  <si>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</si>
  <si>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</si>
  <si>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</si>
  <si>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</si>
  <si>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</si>
  <si>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</si>
  <si>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</si>
  <si>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</si>
  <si>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</si>
  <si>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</si>
  <si>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</si>
  <si>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</si>
  <si>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</si>
  <si>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</si>
  <si>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</si>
  <si>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</si>
  <si>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</si>
  <si>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</si>
  <si>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</si>
  <si>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</si>
  <si>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</si>
  <si>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</si>
  <si>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</si>
  <si>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</si>
  <si>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</si>
  <si>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</si>
  <si>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</si>
  <si>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</si>
  <si>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</si>
  <si>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</si>
  <si>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</si>
  <si>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</si>
  <si>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</si>
  <si>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</si>
  <si>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</si>
  <si>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</si>
  <si>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</si>
  <si>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</si>
  <si>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</si>
  <si>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</si>
  <si>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</si>
  <si>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</si>
  <si>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</si>
  <si>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</si>
  <si>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</si>
  <si>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</si>
  <si>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</si>
  <si>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</si>
  <si>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</si>
  <si>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</si>
  <si>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</si>
  <si>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</si>
  <si>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</si>
  <si>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</si>
  <si>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</si>
  <si>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</si>
  <si>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</si>
  <si>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</si>
  <si>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</si>
  <si>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</si>
  <si>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</si>
  <si>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</si>
  <si>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</si>
  <si>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</si>
  <si>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</si>
  <si>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</si>
  <si>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</si>
  <si>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</si>
  <si>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</si>
  <si>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</si>
  <si>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</si>
  <si>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</si>
  <si>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</si>
  <si>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</si>
  <si>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</si>
  <si>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</si>
  <si>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</si>
  <si>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</si>
  <si>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</si>
  <si>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</si>
  <si>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</si>
  <si>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</si>
  <si>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</si>
  <si>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</si>
  <si>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</si>
  <si>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</si>
  <si>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</si>
  <si>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</si>
  <si>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</si>
  <si>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</si>
  <si>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</si>
  <si>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</si>
  <si>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</si>
  <si>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</si>
  <si>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</si>
  <si>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</si>
  <si>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</si>
  <si>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</si>
  <si>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</si>
  <si>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</si>
  <si>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</si>
  <si>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</si>
  <si>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</si>
  <si>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</si>
  <si>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</si>
  <si>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</si>
  <si>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</si>
  <si>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</si>
  <si>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</si>
  <si>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</si>
  <si>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</si>
  <si>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</si>
  <si>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</si>
  <si>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</si>
  <si>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</si>
  <si>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</si>
  <si>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</si>
  <si>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</si>
  <si>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</si>
  <si>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</si>
  <si>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</si>
  <si>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</si>
  <si>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</si>
  <si>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</si>
  <si>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</si>
  <si>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</si>
  <si>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</si>
  <si>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</si>
  <si>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</si>
  <si>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</si>
  <si>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</si>
  <si>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</si>
  <si>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</si>
  <si>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</si>
  <si>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</si>
  <si>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</si>
  <si>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</si>
  <si>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</si>
  <si>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</si>
  <si>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</si>
  <si>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</si>
  <si>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</si>
  <si>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</si>
  <si>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</si>
  <si>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</si>
  <si>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</si>
  <si>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</si>
  <si>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</si>
  <si>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</si>
  <si>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</si>
  <si>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</si>
  <si>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</si>
  <si>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</si>
  <si>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</si>
  <si>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</si>
  <si>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</si>
  <si>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</si>
  <si>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</si>
  <si>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</si>
  <si>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</si>
  <si>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</si>
  <si>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</si>
  <si>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</si>
  <si>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</si>
  <si>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</si>
  <si>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</si>
  <si>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</si>
  <si>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</si>
  <si>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</si>
  <si>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</si>
  <si>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</si>
  <si>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</si>
  <si>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</si>
  <si>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</si>
  <si>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</si>
  <si>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</si>
  <si>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</si>
  <si>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</si>
  <si>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</si>
  <si>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</si>
  <si>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</si>
  <si>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</si>
  <si>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</si>
  <si>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</si>
  <si>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</si>
  <si>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</si>
  <si>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</si>
  <si>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</si>
  <si>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</si>
  <si>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</si>
  <si>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</si>
  <si>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</si>
  <si>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</si>
  <si>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</si>
  <si>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</si>
  <si>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</si>
  <si>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</si>
  <si>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</si>
  <si>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</si>
  <si>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</si>
  <si>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</si>
  <si>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</si>
  <si>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</si>
  <si>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</si>
  <si>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</si>
  <si>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</si>
  <si>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</si>
  <si>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</si>
  <si>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</si>
  <si>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</si>
  <si>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</si>
  <si>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</si>
  <si>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</si>
  <si>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</si>
  <si>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</si>
  <si>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</si>
  <si>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</si>
  <si>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</si>
  <si>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</si>
  <si>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</si>
  <si>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</si>
  <si>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</si>
  <si>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</si>
  <si>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</si>
  <si>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</si>
  <si>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</si>
  <si>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</si>
  <si>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</si>
  <si>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</si>
  <si>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</si>
  <si>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</si>
  <si>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</si>
  <si>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</si>
  <si>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</si>
  <si>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</si>
  <si>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</si>
  <si>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</si>
  <si>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</si>
  <si>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</si>
  <si>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</si>
  <si>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</si>
  <si>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</si>
  <si>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</si>
  <si>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</si>
  <si>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</si>
  <si>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</si>
  <si>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</si>
  <si>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</si>
  <si>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</si>
  <si>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</si>
  <si>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</si>
  <si>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</si>
  <si>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</si>
  <si>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</si>
  <si>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</si>
  <si>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</si>
  <si>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</si>
  <si>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</si>
  <si>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</si>
  <si>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</si>
  <si>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</si>
  <si>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</si>
  <si>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</si>
  <si>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</si>
  <si>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</si>
  <si>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</si>
  <si>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</si>
  <si>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</si>
  <si>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</si>
  <si>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</si>
  <si>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</si>
  <si>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</si>
  <si>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</si>
  <si>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</si>
  <si>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</si>
  <si>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</si>
  <si>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</si>
  <si>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</si>
  <si>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</si>
  <si>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</si>
  <si>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</si>
  <si>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</si>
  <si>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</si>
  <si>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</si>
  <si>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</si>
  <si>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</si>
  <si>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</si>
  <si>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</si>
  <si>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</si>
  <si>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</si>
  <si>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</si>
  <si>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</si>
  <si>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</si>
  <si>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</si>
  <si>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</si>
  <si>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</si>
  <si>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</si>
  <si>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</si>
  <si>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</si>
  <si>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</si>
  <si>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</si>
  <si>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</si>
  <si>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</si>
  <si>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</si>
  <si>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</si>
  <si>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</si>
  <si>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</si>
  <si>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</si>
  <si>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</si>
  <si>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</si>
  <si>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</si>
  <si>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</si>
  <si>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</si>
  <si>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</si>
  <si>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</si>
  <si>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</si>
  <si>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</si>
  <si>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</si>
  <si>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</si>
  <si>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</si>
  <si>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</si>
  <si>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</si>
  <si>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</si>
  <si>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</si>
  <si>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</si>
  <si>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</si>
  <si>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</si>
  <si>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</si>
  <si>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</si>
  <si>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</si>
  <si>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</si>
  <si>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</si>
  <si>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</si>
  <si>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</si>
  <si>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</si>
  <si>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</si>
  <si>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</si>
  <si>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</si>
  <si>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</si>
  <si>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</si>
  <si>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</si>
  <si>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</si>
  <si>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</si>
  <si>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</si>
  <si>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</si>
  <si>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</si>
  <si>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</si>
  <si>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</si>
  <si>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</si>
  <si>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</si>
  <si>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</si>
  <si>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</si>
  <si>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</si>
  <si>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</si>
  <si>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</si>
  <si>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</si>
  <si>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</si>
  <si>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</si>
  <si>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</si>
  <si>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</si>
  <si>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</si>
  <si>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</si>
  <si>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</si>
  <si>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</si>
  <si>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</si>
  <si>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</si>
  <si>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</si>
  <si>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</si>
  <si>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</si>
  <si>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</si>
  <si>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</si>
  <si>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</si>
  <si>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</si>
  <si>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</si>
  <si>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</si>
  <si>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</si>
  <si>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</si>
  <si>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</si>
  <si>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</si>
  <si>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</si>
  <si>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</si>
  <si>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</si>
  <si>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</si>
  <si>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</si>
  <si>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</si>
  <si>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</si>
  <si>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</si>
  <si>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</si>
  <si>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</si>
  <si>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</si>
  <si>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</si>
  <si>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</si>
  <si>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</si>
  <si>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</si>
  <si>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</si>
  <si>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</si>
  <si>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</si>
  <si>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</si>
  <si>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</si>
  <si>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</si>
  <si>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</si>
  <si>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</si>
  <si>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</si>
  <si>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</si>
  <si>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</si>
  <si>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</si>
  <si>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</si>
  <si>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</si>
  <si>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</si>
  <si>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</si>
  <si>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</si>
  <si>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</si>
  <si>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</si>
  <si>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</si>
  <si>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</si>
  <si>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</si>
  <si>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</si>
  <si>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</si>
  <si>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</si>
  <si>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</si>
  <si>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</si>
  <si>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</si>
  <si>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</si>
  <si>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</si>
  <si>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</si>
  <si>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</si>
  <si>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</si>
  <si>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</si>
  <si>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</si>
  <si>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</si>
  <si>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</si>
  <si>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</si>
  <si>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</si>
  <si>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</si>
  <si>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</si>
  <si>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</si>
  <si>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</si>
  <si>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</si>
  <si>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</si>
  <si>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</si>
  <si>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</si>
  <si>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</si>
  <si>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</si>
  <si>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</si>
  <si>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</si>
  <si>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</si>
  <si>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</si>
  <si>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</si>
  <si>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</si>
  <si>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</si>
  <si>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</si>
  <si>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</si>
  <si>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</si>
  <si>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</si>
  <si>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</si>
  <si>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</si>
  <si>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</si>
  <si>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</si>
  <si>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</si>
  <si>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</si>
  <si>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</si>
  <si>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</si>
  <si>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</si>
  <si>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</si>
  <si>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</si>
  <si>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</si>
  <si>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</si>
  <si>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</si>
  <si>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</si>
  <si>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</si>
  <si>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</si>
  <si>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</si>
  <si>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</si>
  <si>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</si>
  <si>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</si>
  <si>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</si>
  <si>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</si>
  <si>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</si>
  <si>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</si>
  <si>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</si>
  <si>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</si>
  <si>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</si>
  <si>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</si>
  <si>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</si>
  <si>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</si>
  <si>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</si>
  <si>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</si>
  <si>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</si>
  <si>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</si>
  <si>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</si>
  <si>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</si>
  <si>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</si>
  <si>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</si>
  <si>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</si>
  <si>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</si>
  <si>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</si>
  <si>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</si>
  <si>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</si>
  <si>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</si>
  <si>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</si>
  <si>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</si>
  <si>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</si>
  <si>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</si>
  <si>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</si>
  <si>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</si>
  <si>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</si>
  <si>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</si>
  <si>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</si>
  <si>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</si>
  <si>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</si>
  <si>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</si>
  <si>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</si>
  <si>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</si>
  <si>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</si>
  <si>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</si>
  <si>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</si>
  <si>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</si>
  <si>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</si>
  <si>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</si>
  <si>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</si>
  <si>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</si>
  <si>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</si>
  <si>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</si>
  <si>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</si>
  <si>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</si>
  <si>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</si>
  <si>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</si>
  <si>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</si>
  <si>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</si>
  <si>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</si>
  <si>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</si>
  <si>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</si>
  <si>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</si>
  <si>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</si>
  <si>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</si>
  <si>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</si>
  <si>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</si>
  <si>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</si>
  <si>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</si>
  <si>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</si>
  <si>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</si>
  <si>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</si>
  <si>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</si>
  <si>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</si>
  <si>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</si>
  <si>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</si>
  <si>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</si>
  <si>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</si>
  <si>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</si>
  <si>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</si>
  <si>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</si>
  <si>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</si>
  <si>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</si>
  <si>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</si>
  <si>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</si>
  <si>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</si>
  <si>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</si>
  <si>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</si>
  <si>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</si>
  <si>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</si>
  <si>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</si>
  <si>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</si>
  <si>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</si>
  <si>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</si>
  <si>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</si>
  <si>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</si>
  <si>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</si>
  <si>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</si>
  <si>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</si>
  <si>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</si>
  <si>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</si>
  <si>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</si>
  <si>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</si>
  <si>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</si>
  <si>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</si>
  <si>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</si>
  <si>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</si>
  <si>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</si>
  <si>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</si>
  <si>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</si>
  <si>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</si>
  <si>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</si>
  <si>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</si>
  <si>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</si>
  <si>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</si>
  <si>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</si>
  <si>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</si>
  <si>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</si>
  <si>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</si>
  <si>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</si>
  <si>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</si>
  <si>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</si>
  <si>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</si>
  <si>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</si>
  <si>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</si>
  <si>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</si>
  <si>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</si>
  <si>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</si>
  <si>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</si>
  <si>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</si>
  <si>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</si>
  <si>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</si>
  <si>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</si>
  <si>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</si>
  <si>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</si>
  <si>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</si>
  <si>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</si>
  <si>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</si>
  <si>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</si>
  <si>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</si>
  <si>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</si>
  <si>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</si>
  <si>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</si>
  <si>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</si>
  <si>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</si>
  <si>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</si>
  <si>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</si>
  <si>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</si>
  <si>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</si>
  <si>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</si>
  <si>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</si>
  <si>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</si>
  <si>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</si>
  <si>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</si>
  <si>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</si>
  <si>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</si>
  <si>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</si>
  <si>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</si>
  <si>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</si>
  <si>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</si>
  <si>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</si>
  <si>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</si>
  <si>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</si>
  <si>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</si>
  <si>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</si>
  <si>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</si>
  <si>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</si>
  <si>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</si>
  <si>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</si>
  <si>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</si>
  <si>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</si>
  <si>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</si>
  <si>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</si>
  <si>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</si>
  <si>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</si>
  <si>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</si>
  <si>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</si>
  <si>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</si>
  <si>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</si>
  <si>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</si>
  <si>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</si>
  <si>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</si>
  <si>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</si>
  <si>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</si>
  <si>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</si>
  <si>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</si>
  <si>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</si>
  <si>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</si>
  <si>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</si>
  <si>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</si>
  <si>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</si>
  <si>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</si>
  <si>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</si>
  <si>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</si>
  <si>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</si>
  <si>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</si>
  <si>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</si>
  <si>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</si>
  <si>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</si>
  <si>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</si>
  <si>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</si>
  <si>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</si>
  <si>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</si>
  <si>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</si>
  <si>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</si>
  <si>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</si>
  <si>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</si>
  <si>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</si>
  <si>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</si>
  <si>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</si>
  <si>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</si>
  <si>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</si>
  <si>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</si>
  <si>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</si>
  <si>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</si>
  <si>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</si>
  <si>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</si>
  <si>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</si>
  <si>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</si>
  <si>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</si>
  <si>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</si>
  <si>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</si>
  <si>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</si>
  <si>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</si>
  <si>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</si>
  <si>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</si>
  <si>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</si>
  <si>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</si>
  <si>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</si>
  <si>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</si>
  <si>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</si>
  <si>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</si>
  <si>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</si>
  <si>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</si>
  <si>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</si>
  <si>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</si>
  <si>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</si>
  <si>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</si>
  <si>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</si>
  <si>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</si>
  <si>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</si>
  <si>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</si>
  <si>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</si>
  <si>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</si>
  <si>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</si>
  <si>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</si>
  <si>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</si>
  <si>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</si>
  <si>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</si>
  <si>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</si>
  <si>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</si>
  <si>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</si>
  <si>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</si>
  <si>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</si>
  <si>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</si>
  <si>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</si>
  <si>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</si>
  <si>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</si>
  <si>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</si>
  <si>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</si>
  <si>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</si>
  <si>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</si>
  <si>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</si>
  <si>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</si>
  <si>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</si>
  <si>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</si>
  <si>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</si>
  <si>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</si>
  <si>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</si>
  <si>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</si>
  <si>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</si>
  <si>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</si>
  <si>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</si>
  <si>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</si>
  <si>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</si>
  <si>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</si>
  <si>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</si>
  <si>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</si>
  <si>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</si>
  <si>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</si>
  <si>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</si>
  <si>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</si>
  <si>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</si>
  <si>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</si>
  <si>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</si>
  <si>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</si>
  <si>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</si>
  <si>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</si>
  <si>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</si>
  <si>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</si>
  <si>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</si>
  <si>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</si>
  <si>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</si>
  <si>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</si>
  <si>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</si>
  <si>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</si>
  <si>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</si>
  <si>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</si>
  <si>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</si>
  <si>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</si>
  <si>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</si>
  <si>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</si>
  <si>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</si>
  <si>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</si>
  <si>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</si>
  <si>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</si>
  <si>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</si>
  <si>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</si>
  <si>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</si>
  <si>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</si>
  <si>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</si>
  <si>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</si>
  <si>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</si>
  <si>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</si>
  <si>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</si>
  <si>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</si>
  <si>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</si>
  <si>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</si>
  <si>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</si>
  <si>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</si>
  <si>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</si>
  <si>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</si>
  <si>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</si>
  <si>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</si>
  <si>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</si>
  <si>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</si>
  <si>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</si>
  <si>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</si>
  <si>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</si>
  <si>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</si>
  <si>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</si>
  <si>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</si>
  <si>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</si>
  <si>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</si>
  <si>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</si>
  <si>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</si>
  <si>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</si>
  <si>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</si>
  <si>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</si>
  <si>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</si>
  <si>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</si>
  <si>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</si>
  <si>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</si>
  <si>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</si>
  <si>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</si>
  <si>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</si>
  <si>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</si>
  <si>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</si>
  <si>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</si>
  <si>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</si>
  <si>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</si>
  <si>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</si>
  <si>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</si>
  <si>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</si>
  <si>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</si>
  <si>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</si>
  <si>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</si>
  <si>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</si>
  <si>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</si>
  <si>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</si>
  <si>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</si>
  <si>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</si>
  <si>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</si>
  <si>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</si>
  <si>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</si>
  <si>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</si>
  <si>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</si>
  <si>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</si>
  <si>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</si>
  <si>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</si>
  <si>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</si>
  <si>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</si>
  <si>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</si>
  <si>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</si>
  <si>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</si>
  <si>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</si>
  <si>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</si>
  <si>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</si>
  <si>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</si>
  <si>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</si>
  <si>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</si>
  <si>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</si>
  <si>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</si>
  <si>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</si>
  <si>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</si>
  <si>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</si>
  <si>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</si>
  <si>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</si>
  <si>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</si>
  <si>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</si>
  <si>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</si>
  <si>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</si>
  <si>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</si>
  <si>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</si>
  <si>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</si>
  <si>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</si>
  <si>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</si>
  <si>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</si>
  <si>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</si>
  <si>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</si>
  <si>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</si>
  <si>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</si>
  <si>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</si>
  <si>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</si>
  <si>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</si>
  <si>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</si>
  <si>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</si>
  <si>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</si>
  <si>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</si>
  <si>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</si>
  <si>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</si>
  <si>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</si>
  <si>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</si>
  <si>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</si>
  <si>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</si>
  <si>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</si>
  <si>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</si>
  <si>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</si>
  <si>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</si>
  <si>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</si>
  <si>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</si>
  <si>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</si>
  <si>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</si>
  <si>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</si>
  <si>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</si>
  <si>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</si>
  <si>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</si>
  <si>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</si>
  <si>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</si>
  <si>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</si>
  <si>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</si>
  <si>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</si>
  <si>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</si>
  <si>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</si>
  <si>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</si>
  <si>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</si>
  <si>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</si>
  <si>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</si>
  <si>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</si>
  <si>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</si>
  <si>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</si>
  <si>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</si>
  <si>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</si>
  <si>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</si>
  <si>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</si>
  <si>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</si>
  <si>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</si>
  <si>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</si>
  <si>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</si>
  <si>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</si>
  <si>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</si>
  <si>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</si>
  <si>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</si>
  <si>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</si>
  <si>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</si>
  <si>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</si>
  <si>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</si>
  <si>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</si>
  <si>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</si>
  <si>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</si>
  <si>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</si>
  <si>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</si>
  <si>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</si>
  <si>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</si>
  <si>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</si>
  <si>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</si>
  <si>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</si>
  <si>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</si>
  <si>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</si>
  <si>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</si>
  <si>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</si>
  <si>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</si>
  <si>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</si>
  <si>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</si>
  <si>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</si>
  <si>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</si>
  <si>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</si>
  <si>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</si>
  <si>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</si>
  <si>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</si>
  <si>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</si>
  <si>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</si>
  <si>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</si>
  <si>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</si>
  <si>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</si>
  <si>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</si>
  <si>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</si>
  <si>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</si>
  <si>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</si>
  <si>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</si>
  <si>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</si>
  <si>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</si>
  <si>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</si>
  <si>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</si>
  <si>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</si>
  <si>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</si>
  <si>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</si>
  <si>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</si>
  <si>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</si>
  <si>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</si>
  <si>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</si>
  <si>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</si>
  <si>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</si>
  <si>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</si>
  <si>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</si>
  <si>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</si>
  <si>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</si>
  <si>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</si>
  <si>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</si>
  <si>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</si>
  <si>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</si>
  <si>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</si>
  <si>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</si>
  <si>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</si>
  <si>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</si>
  <si>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</si>
  <si>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</si>
  <si>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</si>
  <si>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</si>
  <si>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</si>
  <si>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</si>
  <si>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</si>
  <si>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</si>
  <si>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</si>
  <si>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</si>
  <si>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</si>
  <si>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</si>
  <si>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</si>
  <si>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</si>
  <si>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</si>
  <si>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</si>
  <si>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</si>
  <si>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</si>
  <si>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</si>
  <si>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</si>
  <si>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</si>
  <si>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</si>
  <si>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</si>
  <si>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</si>
  <si>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</si>
  <si>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</si>
  <si>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</si>
  <si>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</si>
  <si>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</si>
  <si>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</si>
  <si>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</si>
  <si>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</si>
  <si>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</si>
  <si>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</si>
  <si>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</si>
  <si>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</si>
  <si>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</si>
  <si>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</si>
  <si>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</si>
  <si>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</si>
  <si>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</si>
  <si>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</si>
  <si>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</si>
  <si>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</si>
  <si>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</si>
  <si>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</si>
  <si>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</si>
  <si>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</si>
  <si>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</si>
  <si>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</si>
  <si>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</si>
  <si>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</si>
  <si>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</si>
  <si>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</si>
  <si>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</si>
  <si>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</si>
  <si>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</si>
  <si>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</si>
  <si>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</si>
  <si>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</si>
  <si>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</si>
  <si>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</si>
  <si>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</si>
  <si>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</si>
  <si>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</si>
  <si>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</si>
  <si>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</si>
  <si>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</si>
  <si>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</si>
  <si>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</si>
  <si>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</si>
  <si>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</si>
  <si>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</si>
  <si>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</si>
  <si>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</si>
  <si>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</si>
  <si>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</si>
  <si>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</si>
  <si>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</si>
  <si>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</si>
  <si>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</si>
  <si>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</si>
  <si>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</si>
  <si>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</si>
  <si>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</si>
  <si>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</si>
  <si>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</si>
  <si>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</si>
  <si>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</si>
  <si>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</si>
  <si>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</si>
  <si>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</si>
  <si>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</si>
  <si>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</si>
  <si>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</si>
  <si>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</si>
  <si>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</si>
  <si>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</si>
  <si>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</si>
  <si>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</si>
  <si>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</si>
  <si>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</si>
  <si>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</si>
  <si>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</si>
  <si>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</si>
  <si>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</si>
  <si>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</si>
  <si>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</si>
  <si>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</si>
  <si>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</si>
  <si>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</si>
  <si>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</si>
  <si>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</si>
  <si>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</si>
  <si>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</si>
  <si>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</si>
  <si>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</si>
  <si>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</si>
  <si>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</si>
  <si>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</si>
  <si>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</si>
  <si>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</si>
  <si>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</si>
  <si>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</si>
  <si>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</si>
  <si>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</si>
  <si>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</si>
  <si>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</si>
  <si>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</si>
  <si>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</si>
  <si>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</si>
  <si>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</si>
  <si>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</si>
  <si>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</si>
  <si>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</si>
  <si>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</si>
  <si>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</si>
  <si>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</si>
  <si>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</si>
  <si>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</si>
  <si>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</si>
  <si>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</si>
  <si>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</si>
  <si>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</si>
  <si>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</si>
  <si>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</si>
  <si>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</si>
  <si>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</si>
  <si>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</si>
  <si>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</si>
  <si>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</si>
  <si>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</si>
  <si>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</si>
  <si>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</si>
  <si>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</si>
  <si>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</si>
  <si>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</si>
  <si>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</si>
  <si>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</si>
  <si>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</si>
  <si>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</si>
  <si>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</si>
  <si>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</si>
  <si>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</si>
  <si>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</si>
  <si>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</si>
  <si>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</si>
  <si>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</si>
  <si>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</si>
  <si>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</si>
  <si>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</si>
  <si>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</si>
  <si>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</si>
  <si>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</si>
  <si>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</si>
  <si>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</si>
  <si>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</si>
  <si>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</si>
  <si>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</si>
  <si>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</si>
  <si>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</si>
  <si>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</si>
  <si>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</si>
  <si>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</si>
  <si>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</si>
  <si>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</si>
  <si>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</si>
  <si>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</si>
  <si>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</si>
  <si>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</si>
  <si>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</si>
  <si>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</si>
  <si>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</si>
  <si>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</si>
  <si>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</si>
  <si>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</si>
  <si>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</si>
  <si>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</si>
  <si>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</si>
  <si>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</si>
  <si>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</si>
  <si>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</si>
  <si>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</si>
  <si>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</si>
  <si>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</si>
  <si>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</si>
  <si>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</si>
  <si>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</si>
  <si>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</si>
  <si>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</si>
  <si>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</si>
  <si>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</si>
  <si>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</si>
  <si>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</si>
  <si>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</si>
  <si>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</si>
  <si>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</si>
  <si>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</si>
  <si>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</si>
  <si>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</si>
  <si>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</si>
  <si>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</si>
  <si>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</si>
  <si>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</si>
  <si>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</si>
  <si>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</si>
  <si>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</si>
  <si>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</si>
  <si>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</si>
  <si>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</si>
  <si>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</si>
  <si>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</si>
  <si>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</si>
  <si>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</si>
  <si>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</si>
  <si>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</si>
  <si>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</si>
  <si>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</si>
  <si>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</si>
  <si>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</si>
  <si>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</si>
  <si>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</si>
  <si>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</si>
  <si>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</si>
  <si>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</si>
  <si>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</si>
  <si>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</si>
  <si>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</si>
  <si>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</si>
  <si>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</si>
  <si>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</si>
  <si>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</si>
  <si>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</si>
  <si>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</si>
  <si>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</si>
  <si>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</si>
  <si>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</si>
  <si>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</si>
  <si>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</si>
  <si>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</si>
  <si>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</si>
  <si>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</si>
  <si>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</si>
  <si>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</si>
  <si>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</si>
  <si>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</si>
  <si>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</si>
  <si>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</si>
  <si>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</si>
  <si>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</si>
  <si>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</si>
  <si>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</si>
  <si>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</si>
  <si>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</si>
  <si>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</si>
  <si>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</si>
  <si>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</si>
  <si>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</si>
  <si>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</si>
  <si>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</si>
  <si>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</si>
  <si>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</si>
  <si>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</si>
  <si>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</si>
  <si>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</si>
  <si>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</si>
  <si>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</si>
  <si>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</si>
  <si>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</si>
  <si>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</si>
  <si>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</si>
  <si>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</si>
  <si>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</si>
  <si>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</si>
  <si>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</si>
  <si>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</si>
  <si>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</si>
  <si>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</si>
  <si>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</si>
  <si>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</si>
  <si>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</si>
  <si>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</si>
  <si>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</si>
  <si>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</si>
  <si>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</si>
  <si>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</si>
  <si>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</si>
  <si>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</si>
  <si>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</si>
  <si>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</si>
  <si>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</si>
  <si>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</si>
  <si>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</si>
  <si>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</si>
  <si>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</si>
  <si>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</si>
  <si>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</si>
  <si>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</si>
  <si>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</si>
  <si>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</si>
  <si>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</si>
  <si>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</si>
  <si>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</si>
  <si>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</si>
  <si>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</si>
  <si>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</si>
  <si>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</si>
  <si>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</si>
  <si>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</si>
  <si>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</si>
  <si>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</si>
  <si>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</si>
  <si>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</si>
  <si>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</si>
  <si>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</si>
  <si>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</si>
  <si>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</si>
  <si>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</si>
  <si>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</si>
  <si>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</si>
  <si>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</si>
  <si>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</si>
  <si>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</si>
  <si>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</si>
  <si>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</si>
  <si>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</si>
  <si>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</si>
  <si>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</si>
  <si>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</si>
  <si>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</si>
  <si>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</si>
  <si>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</si>
  <si>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</si>
  <si>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</si>
  <si>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</si>
  <si>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</si>
  <si>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</si>
  <si>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</si>
  <si>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</si>
  <si>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</si>
  <si>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</si>
  <si>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</si>
  <si>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</si>
  <si>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</si>
  <si>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</si>
  <si>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</si>
  <si>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</si>
  <si>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</si>
  <si>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</si>
  <si>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</si>
  <si>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</si>
  <si>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</si>
  <si>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</si>
  <si>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</si>
  <si>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</si>
  <si>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</si>
  <si>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</si>
  <si>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</si>
  <si>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</si>
  <si>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</si>
  <si>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</si>
  <si>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</si>
  <si>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</si>
  <si>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</si>
  <si>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</si>
  <si>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</si>
  <si>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</si>
  <si>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</si>
  <si>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</si>
  <si>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</si>
  <si>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</si>
  <si>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</si>
  <si>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</si>
  <si>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</si>
  <si>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</si>
  <si>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</si>
  <si>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</si>
  <si>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</si>
  <si>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</si>
  <si>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</si>
  <si>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</si>
  <si>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</si>
  <si>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</si>
  <si>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</si>
  <si>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</si>
  <si>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</si>
  <si>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</si>
  <si>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</si>
  <si>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</si>
  <si>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</si>
  <si>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</si>
  <si>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</si>
  <si>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</si>
  <si>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</si>
  <si>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</si>
  <si>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</si>
  <si>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</si>
  <si>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</si>
  <si>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</si>
  <si>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</si>
  <si>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</si>
  <si>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</si>
  <si>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</si>
  <si>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</si>
  <si>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</si>
  <si>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</si>
  <si>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</si>
  <si>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</si>
  <si>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</si>
  <si>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</si>
  <si>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</si>
  <si>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</si>
  <si>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</si>
  <si>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</si>
  <si>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</si>
  <si>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</si>
  <si>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</si>
  <si>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</si>
  <si>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</si>
  <si>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</si>
  <si>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</si>
  <si>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</si>
  <si>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</si>
  <si>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</si>
  <si>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</si>
  <si>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</si>
  <si>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</si>
  <si>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</si>
  <si>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</si>
  <si>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</si>
  <si>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</si>
  <si>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</si>
  <si>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</si>
  <si>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</si>
  <si>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</si>
  <si>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</si>
  <si>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</si>
  <si>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</si>
  <si>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</si>
  <si>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</si>
  <si>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</si>
  <si>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</si>
  <si>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</si>
  <si>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</si>
  <si>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</si>
  <si>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</si>
  <si>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</si>
  <si>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</si>
  <si>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</si>
  <si>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</si>
  <si>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</si>
  <si>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</si>
  <si>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</si>
  <si>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</si>
  <si>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</si>
  <si>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</si>
  <si>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</si>
  <si>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</si>
  <si>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</si>
  <si>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</si>
  <si>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</si>
  <si>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</si>
  <si>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</si>
  <si>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</si>
  <si>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</si>
  <si>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</si>
  <si>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</si>
  <si>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</si>
  <si>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</si>
  <si>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</si>
  <si>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</si>
  <si>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</si>
  <si>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</si>
  <si>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</si>
  <si>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</si>
  <si>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</si>
  <si>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</si>
  <si>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</si>
  <si>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</si>
  <si>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</si>
  <si>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</si>
  <si>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</si>
  <si>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</si>
  <si>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</si>
  <si>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</si>
  <si>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</si>
  <si>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</si>
  <si>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</si>
  <si>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</si>
  <si>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</si>
  <si>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</si>
  <si>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</si>
  <si>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</si>
  <si>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</si>
  <si>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</si>
  <si>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</si>
  <si>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</si>
  <si>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</si>
  <si>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</si>
  <si>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</si>
  <si>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</si>
  <si>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</si>
  <si>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</si>
  <si>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</si>
  <si>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</si>
  <si>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</si>
  <si>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</si>
  <si>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</si>
  <si>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</si>
  <si>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</si>
  <si>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</si>
  <si>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</si>
  <si>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</si>
  <si>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</si>
  <si>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</si>
  <si>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</si>
  <si>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</si>
  <si>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</si>
  <si>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</si>
  <si>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</si>
  <si>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</si>
  <si>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</si>
  <si>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</si>
  <si>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</si>
  <si>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</si>
  <si>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</si>
  <si>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</si>
  <si>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</si>
  <si>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</si>
  <si>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</si>
  <si>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</si>
  <si>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</si>
  <si>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</si>
  <si>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</si>
  <si>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</si>
  <si>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</si>
  <si>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</si>
  <si>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</si>
  <si>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</si>
  <si>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</si>
  <si>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</si>
  <si>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</si>
  <si>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</si>
  <si>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</si>
  <si>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</si>
  <si>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</si>
  <si>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</si>
  <si>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</si>
  <si>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</si>
  <si>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</si>
  <si>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</si>
  <si>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</si>
  <si>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</si>
  <si>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</si>
  <si>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</si>
  <si>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</si>
  <si>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</si>
  <si>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</si>
  <si>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</si>
  <si>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</si>
  <si>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</si>
  <si>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</si>
  <si>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</si>
  <si>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</si>
  <si>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</si>
  <si>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</si>
  <si>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</si>
  <si>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</si>
  <si>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</si>
  <si>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</si>
  <si>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</si>
  <si>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</si>
  <si>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</si>
  <si>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</si>
  <si>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</si>
  <si>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</si>
  <si>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</si>
  <si>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</si>
  <si>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</si>
  <si>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</si>
  <si>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</si>
  <si>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</si>
  <si>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</si>
  <si>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</si>
  <si>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</si>
  <si>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</si>
  <si>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</si>
  <si>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</si>
  <si>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</si>
  <si>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</si>
  <si>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</si>
  <si>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</si>
  <si>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</si>
  <si>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</si>
  <si>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</si>
  <si>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</si>
  <si>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</si>
  <si>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</si>
  <si>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</si>
  <si>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</si>
  <si>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</si>
  <si>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</si>
  <si>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</si>
  <si>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</si>
  <si>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</si>
  <si>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</si>
  <si>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</si>
  <si>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</si>
  <si>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</si>
  <si>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</si>
  <si>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</si>
  <si>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</si>
  <si>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</si>
  <si>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</si>
  <si>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</si>
  <si>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</si>
  <si>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</si>
  <si>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</si>
  <si>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</si>
  <si>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</si>
  <si>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</si>
  <si>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</si>
  <si>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</si>
  <si>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</si>
  <si>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</si>
  <si>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</si>
  <si>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</si>
  <si>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</si>
  <si>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</si>
  <si>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</si>
  <si>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</si>
  <si>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</si>
  <si>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</si>
  <si>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</si>
  <si>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</si>
  <si>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</si>
  <si>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</si>
  <si>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</si>
  <si>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</si>
  <si>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</si>
  <si>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</si>
  <si>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</si>
  <si>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</si>
  <si>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</si>
  <si>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</si>
  <si>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</si>
  <si>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</si>
  <si>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</si>
  <si>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</si>
  <si>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</si>
  <si>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</si>
  <si>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</si>
  <si>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</si>
  <si>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</si>
  <si>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</si>
  <si>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</si>
  <si>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</si>
  <si>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</si>
  <si>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</si>
  <si>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</si>
  <si>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</si>
  <si>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</si>
  <si>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</si>
  <si>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</si>
  <si>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</si>
  <si>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</si>
  <si>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</si>
  <si>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</si>
  <si>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</si>
  <si>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</si>
  <si>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</si>
  <si>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</si>
  <si>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</si>
  <si>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</si>
  <si>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</si>
  <si>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</si>
  <si>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</si>
  <si>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</si>
  <si>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</si>
  <si>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</si>
  <si>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</si>
  <si>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</si>
  <si>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</si>
  <si>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</si>
  <si>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</si>
  <si>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</si>
  <si>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</si>
  <si>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</si>
  <si>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</si>
  <si>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</si>
  <si>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</si>
  <si>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</si>
  <si>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</si>
  <si>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</si>
  <si>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</si>
  <si>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</si>
  <si>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</si>
  <si>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</si>
  <si>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</si>
  <si>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</si>
  <si>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</si>
  <si>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</si>
  <si>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</si>
  <si>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</si>
  <si>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</si>
  <si>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</si>
  <si>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</si>
  <si>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</si>
  <si>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</si>
  <si>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</si>
  <si>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</si>
  <si>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</si>
  <si>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</si>
  <si>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</si>
  <si>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</si>
  <si>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</si>
  <si>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</si>
  <si>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</si>
  <si>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</si>
  <si>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</si>
  <si>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</si>
  <si>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</si>
  <si>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</si>
  <si>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</si>
  <si>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</si>
  <si>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</si>
  <si>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</si>
  <si>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</si>
  <si>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</si>
  <si>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</si>
  <si>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</si>
  <si>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</si>
  <si>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</si>
  <si>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</si>
  <si>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</si>
  <si>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</si>
  <si>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</si>
  <si>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</si>
  <si>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</si>
  <si>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</si>
  <si>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</si>
  <si>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</si>
  <si>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</si>
  <si>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</si>
  <si>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</si>
  <si>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</si>
  <si>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</si>
  <si>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</si>
  <si>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</si>
  <si>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</si>
  <si>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</si>
  <si>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</si>
  <si>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</si>
  <si>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</si>
  <si>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</si>
  <si>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</si>
  <si>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</si>
  <si>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</si>
  <si>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</si>
  <si>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</si>
  <si>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</si>
  <si>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</si>
  <si>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</si>
  <si>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</si>
  <si>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</si>
  <si>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</si>
  <si>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</si>
  <si>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</si>
  <si>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</si>
  <si>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</si>
  <si>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</si>
  <si>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</si>
  <si>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</si>
  <si>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</si>
  <si>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</si>
  <si>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</si>
  <si>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</si>
  <si>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</si>
  <si>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</si>
  <si>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</si>
  <si>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</si>
  <si>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</si>
  <si>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</si>
  <si>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</si>
  <si>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</si>
  <si>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</si>
  <si>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</si>
  <si>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</si>
  <si>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</si>
  <si>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</si>
  <si>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</si>
  <si>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</si>
  <si>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</si>
  <si>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</si>
  <si>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</si>
  <si>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</si>
  <si>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</si>
  <si>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</si>
  <si>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</si>
  <si>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</si>
  <si>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</si>
  <si>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</si>
  <si>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</si>
  <si>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</si>
  <si>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</si>
  <si>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</si>
  <si>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</si>
  <si>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</si>
  <si>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</si>
  <si>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</si>
  <si>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</si>
  <si>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</si>
  <si>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</si>
  <si>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</si>
  <si>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</si>
  <si>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</si>
  <si>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</si>
  <si>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</si>
  <si>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</si>
  <si>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</si>
  <si>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</si>
  <si>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</si>
  <si>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</si>
  <si>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</si>
  <si>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</si>
  <si>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</si>
  <si>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</si>
  <si>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</si>
  <si>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</si>
  <si>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</si>
  <si>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</si>
  <si>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</si>
  <si>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</si>
  <si>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</si>
  <si>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</si>
  <si>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</si>
  <si>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</si>
  <si>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</si>
  <si>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</si>
  <si>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</si>
  <si>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</si>
  <si>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</si>
  <si>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</si>
  <si>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</si>
  <si>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</si>
  <si>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</si>
  <si>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</si>
  <si>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</si>
  <si>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</si>
  <si>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</si>
  <si>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</si>
  <si>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</si>
  <si>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</si>
  <si>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</si>
  <si>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</si>
  <si>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</si>
  <si>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</si>
  <si>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</si>
  <si>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</si>
  <si>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</si>
  <si>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</si>
  <si>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</si>
  <si>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</si>
  <si>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</si>
  <si>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</si>
  <si>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</si>
  <si>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</si>
  <si>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</si>
  <si>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</si>
  <si>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</si>
  <si>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</si>
  <si>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</si>
  <si>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</si>
  <si>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</si>
  <si>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</si>
  <si>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</si>
  <si>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</si>
  <si>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</si>
  <si>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</si>
  <si>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</si>
  <si>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</si>
  <si>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</si>
  <si>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</si>
  <si>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</si>
  <si>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</si>
  <si>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</si>
  <si>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</si>
  <si>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</si>
  <si>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</si>
  <si>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</si>
  <si>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</si>
  <si>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</si>
  <si>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</si>
  <si>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</si>
  <si>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</si>
  <si>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</si>
  <si>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</si>
  <si>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</si>
  <si>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</si>
  <si>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</si>
  <si>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</si>
  <si>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</si>
  <si>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</si>
  <si>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</si>
  <si>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</si>
  <si>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</si>
  <si>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</si>
  <si>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</si>
  <si>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</si>
  <si>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</si>
  <si>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</si>
  <si>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</si>
  <si>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</si>
  <si>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</si>
  <si>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</si>
  <si>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</si>
  <si>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</si>
  <si>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</si>
  <si>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</si>
  <si>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</si>
  <si>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</si>
  <si>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</si>
  <si>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</si>
  <si>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</si>
  <si>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</si>
  <si>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</si>
  <si>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</si>
  <si>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</si>
  <si>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</si>
  <si>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</si>
  <si>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</si>
  <si>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</si>
  <si>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</si>
  <si>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</si>
  <si>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</si>
  <si>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</si>
  <si>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</si>
  <si>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</si>
  <si>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</si>
  <si>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</si>
  <si>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</si>
  <si>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</si>
  <si>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</si>
  <si>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</si>
  <si>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</si>
  <si>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</si>
  <si>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</si>
  <si>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</si>
  <si>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</si>
  <si>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</si>
  <si>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</si>
  <si>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</si>
  <si>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</si>
  <si>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</si>
  <si>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</si>
  <si>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</si>
  <si>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</si>
  <si>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</si>
  <si>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</si>
  <si>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</si>
  <si>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</si>
  <si>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</si>
  <si>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</si>
  <si>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</si>
  <si>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</si>
  <si>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</si>
  <si>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</si>
  <si>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</si>
  <si>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</si>
  <si>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</si>
  <si>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</si>
  <si>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</si>
  <si>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</si>
  <si>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</si>
  <si>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</si>
  <si>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</si>
  <si>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</si>
  <si>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</si>
  <si>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</si>
  <si>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</si>
  <si>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</si>
  <si>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</si>
  <si>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</si>
  <si>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</si>
  <si>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</si>
  <si>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</si>
  <si>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</si>
  <si>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</si>
  <si>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</si>
  <si>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</si>
  <si>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</si>
  <si>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</si>
  <si>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</si>
  <si>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</si>
  <si>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</si>
  <si>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</si>
  <si>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</si>
  <si>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</si>
  <si>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</si>
  <si>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</si>
  <si>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</si>
  <si>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</si>
  <si>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</si>
  <si>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</si>
  <si>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</si>
  <si>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</si>
  <si>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</si>
  <si>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</si>
  <si>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</si>
  <si>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</si>
  <si>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</si>
  <si>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</si>
  <si>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</si>
  <si>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</si>
  <si>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</si>
  <si>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</si>
  <si>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</si>
  <si>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</si>
  <si>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</si>
  <si>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</si>
  <si>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</si>
  <si>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</si>
  <si>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</si>
  <si>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</si>
  <si>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</si>
  <si>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</si>
  <si>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</si>
  <si>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</si>
  <si>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</si>
  <si>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</si>
  <si>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</si>
  <si>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</si>
  <si>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</si>
  <si>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</si>
  <si>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</si>
  <si>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</si>
  <si>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</si>
  <si>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</si>
  <si>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</si>
  <si>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</si>
  <si>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</si>
  <si>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</si>
  <si>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</si>
  <si>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</si>
  <si>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</si>
  <si>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</si>
  <si>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</si>
  <si>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</si>
  <si>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</si>
  <si>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</si>
  <si>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</si>
  <si>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</si>
  <si>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</si>
  <si>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</si>
  <si>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</si>
  <si>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</si>
  <si>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</si>
  <si>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</si>
  <si>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</si>
  <si>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</si>
  <si>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</si>
  <si>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</si>
  <si>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</si>
  <si>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</si>
  <si>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</si>
  <si>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</si>
  <si>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</si>
  <si>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</si>
  <si>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</si>
  <si>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</si>
  <si>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</si>
  <si>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</si>
  <si>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</si>
  <si>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</si>
  <si>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</si>
  <si>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</si>
  <si>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</si>
  <si>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</si>
  <si>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</si>
  <si>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</si>
  <si>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</si>
  <si>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</si>
  <si>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</si>
  <si>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</si>
  <si>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</si>
  <si>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</si>
  <si>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</si>
  <si>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</si>
  <si>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</si>
  <si>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</si>
  <si>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</si>
  <si>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</si>
  <si>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</si>
  <si>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</si>
  <si>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</si>
  <si>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</si>
  <si>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</si>
  <si>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</si>
  <si>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</si>
  <si>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</si>
  <si>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</si>
  <si>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</si>
  <si>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</si>
  <si>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</si>
  <si>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</si>
  <si>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</si>
  <si>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</si>
  <si>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</si>
  <si>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</si>
  <si>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</si>
  <si>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</si>
  <si>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</si>
  <si>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</si>
  <si>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</si>
  <si>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</si>
  <si>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</si>
  <si>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</si>
  <si>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</si>
  <si>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</si>
  <si>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</si>
  <si>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</si>
  <si>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</si>
  <si>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</si>
  <si>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</si>
  <si>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</si>
  <si>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</si>
  <si>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</si>
  <si>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</si>
  <si>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</si>
  <si>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</si>
  <si>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</si>
  <si>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</si>
  <si>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</si>
  <si>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</si>
  <si>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</si>
  <si>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</si>
  <si>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</si>
  <si>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</si>
  <si>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</si>
  <si>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</si>
  <si>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</si>
  <si>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</si>
  <si>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</si>
  <si>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</si>
  <si>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</si>
  <si>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</si>
  <si>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</si>
  <si>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</si>
  <si>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</si>
  <si>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</si>
  <si>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</si>
  <si>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</si>
  <si>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</si>
  <si>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</si>
  <si>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</si>
  <si>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</si>
  <si>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</si>
  <si>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</si>
  <si>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</si>
  <si>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</si>
  <si>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</si>
  <si>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</si>
  <si>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</si>
  <si>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</si>
  <si>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</si>
  <si>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</si>
  <si>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</si>
  <si>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</si>
  <si>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</si>
  <si>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</si>
  <si>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</si>
  <si>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</si>
  <si>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</si>
  <si>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</si>
  <si>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</si>
  <si>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</si>
  <si>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</si>
  <si>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</si>
  <si>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</si>
  <si>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</si>
  <si>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</si>
  <si>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</si>
  <si>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</si>
  <si>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</si>
  <si>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</si>
  <si>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</si>
  <si>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</si>
  <si>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</si>
  <si>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</si>
  <si>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</si>
  <si>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</si>
  <si>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</si>
  <si>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</si>
  <si>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</si>
  <si>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</si>
  <si>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</si>
  <si>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</si>
  <si>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</si>
  <si>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</si>
  <si>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</si>
  <si>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</si>
  <si>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</si>
  <si>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</si>
  <si>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</si>
  <si>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</si>
  <si>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</si>
  <si>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</si>
  <si>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</si>
  <si>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</si>
  <si>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</si>
  <si>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</si>
  <si>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</si>
  <si>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</si>
  <si>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</si>
  <si>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</si>
  <si>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</si>
  <si>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</si>
  <si>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</si>
  <si>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</si>
  <si>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</si>
  <si>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</si>
  <si>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</si>
  <si>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</si>
  <si>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</si>
  <si>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</si>
  <si>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</si>
  <si>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</si>
  <si>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</si>
  <si>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</si>
  <si>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</si>
  <si>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</si>
  <si>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</si>
  <si>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</si>
  <si>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</si>
  <si>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</si>
  <si>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</si>
  <si>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</si>
  <si>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</si>
  <si>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</si>
  <si>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</si>
  <si>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</si>
  <si>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</si>
  <si>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</si>
  <si>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</si>
  <si>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</si>
  <si>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</si>
  <si>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</si>
  <si>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</si>
  <si>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</si>
  <si>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</si>
  <si>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</si>
  <si>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</si>
  <si>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</si>
  <si>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</si>
  <si>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</si>
  <si>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</si>
  <si>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</si>
  <si>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</si>
  <si>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</si>
  <si>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</si>
  <si>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</si>
  <si>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</si>
  <si>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</si>
  <si>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</si>
  <si>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</si>
  <si>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</si>
  <si>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</si>
  <si>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</si>
  <si>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</si>
  <si>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</si>
  <si>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</si>
  <si>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</si>
  <si>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</si>
  <si>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</si>
  <si>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</si>
  <si>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</si>
  <si>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</si>
  <si>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</si>
  <si>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</si>
  <si>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</si>
  <si>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</si>
  <si>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</si>
  <si>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</si>
  <si>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</si>
  <si>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</si>
  <si>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</si>
  <si>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</si>
  <si>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</si>
  <si>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</si>
  <si>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</si>
  <si>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</si>
  <si>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</si>
  <si>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</si>
  <si>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</si>
  <si>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</si>
  <si>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</si>
  <si>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</si>
  <si>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</si>
  <si>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</si>
  <si>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</si>
  <si>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</si>
  <si>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</si>
  <si>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</si>
  <si>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</si>
  <si>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</si>
  <si>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</si>
  <si>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</si>
  <si>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</si>
  <si>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</si>
  <si>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</si>
  <si>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</si>
  <si>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</si>
  <si>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</si>
  <si>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</si>
  <si>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</si>
  <si>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</si>
  <si>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</si>
  <si>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</si>
  <si>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</si>
  <si>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</si>
  <si>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</si>
  <si>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</si>
  <si>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</si>
  <si>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</si>
  <si>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</si>
  <si>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</si>
  <si>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</si>
  <si>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</si>
  <si>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</si>
  <si>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</si>
  <si>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</si>
  <si>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</si>
  <si>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</si>
  <si>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</si>
  <si>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</si>
  <si>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</si>
  <si>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</si>
  <si>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</si>
  <si>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</si>
  <si>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</si>
  <si>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</si>
  <si>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</si>
  <si>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</si>
  <si>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</si>
  <si>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</si>
  <si>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</si>
  <si>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</si>
  <si>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</si>
  <si>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</si>
  <si>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</si>
  <si>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</si>
  <si>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</si>
  <si>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</si>
  <si>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</si>
  <si>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</si>
  <si>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</si>
  <si>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</si>
  <si>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</si>
  <si>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</si>
  <si>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</si>
  <si>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</si>
  <si>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</si>
  <si>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</si>
  <si>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</si>
  <si>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</si>
  <si>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</si>
  <si>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</si>
  <si>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</si>
  <si>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</si>
  <si>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</si>
  <si>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</si>
  <si>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</si>
  <si>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</si>
  <si>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</si>
  <si>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</si>
  <si>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</si>
  <si>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</si>
  <si>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</si>
  <si>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</si>
  <si>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</si>
  <si>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</si>
  <si>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</si>
  <si>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</si>
  <si>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</si>
  <si>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</si>
  <si>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</si>
  <si>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</si>
  <si>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</si>
  <si>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</si>
  <si>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</si>
  <si>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</si>
  <si>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</si>
  <si>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</si>
  <si>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</si>
  <si>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</si>
  <si>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</si>
  <si>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</si>
  <si>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</si>
  <si>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</si>
  <si>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</si>
  <si>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</si>
  <si>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</si>
  <si>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</si>
  <si>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</si>
  <si>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</si>
  <si>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</si>
  <si>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</si>
  <si>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</si>
  <si>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</si>
  <si>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</si>
  <si>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</si>
  <si>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</si>
  <si>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</si>
  <si>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</si>
  <si>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</si>
  <si>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</si>
  <si>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</si>
  <si>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</si>
  <si>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</si>
  <si>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</si>
  <si>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</si>
  <si>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</si>
  <si>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</si>
  <si>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</si>
  <si>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</si>
  <si>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</si>
  <si>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</si>
  <si>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</si>
  <si>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</si>
  <si>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</si>
  <si>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</si>
  <si>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</si>
  <si>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</si>
  <si>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</si>
  <si>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</si>
  <si>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</si>
  <si>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</si>
  <si>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</si>
  <si>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</si>
  <si>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</si>
  <si>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</si>
  <si>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</si>
  <si>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</si>
  <si>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</si>
  <si>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</si>
  <si>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</si>
  <si>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</si>
  <si>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</si>
  <si>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</si>
  <si>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</si>
  <si>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</si>
  <si>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</si>
  <si>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</si>
  <si>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</si>
  <si>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</si>
  <si>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</si>
  <si>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</si>
  <si>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</si>
  <si>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</si>
  <si>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</si>
  <si>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</si>
  <si>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</si>
  <si>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</si>
  <si>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</si>
  <si>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</si>
  <si>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</si>
  <si>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</si>
  <si>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</si>
  <si>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</si>
  <si>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</si>
  <si>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</si>
  <si>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</si>
  <si>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</si>
  <si>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</si>
  <si>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</si>
  <si>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</si>
  <si>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</si>
  <si>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</si>
  <si>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</si>
  <si>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</si>
  <si>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</si>
  <si>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</si>
  <si>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</si>
  <si>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</si>
  <si>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</si>
  <si>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</si>
  <si>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</si>
  <si>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</si>
  <si>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</si>
  <si>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</si>
  <si>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</si>
  <si>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</si>
  <si>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</si>
  <si>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</si>
  <si>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</si>
  <si>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</si>
  <si>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</si>
  <si>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</si>
  <si>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</si>
  <si>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</si>
  <si>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</si>
  <si>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</si>
  <si>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</si>
  <si>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</si>
  <si>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</si>
  <si>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</si>
  <si>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</si>
  <si>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</si>
  <si>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</si>
  <si>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</si>
  <si>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</si>
  <si>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</si>
  <si>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</si>
  <si>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</si>
  <si>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</si>
  <si>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</si>
  <si>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</si>
  <si>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</si>
  <si>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</si>
  <si>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</si>
  <si>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</si>
  <si>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</si>
  <si>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</si>
  <si>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</si>
  <si>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</si>
  <si>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</si>
  <si>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</si>
  <si>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</si>
  <si>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</si>
  <si>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</si>
  <si>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</si>
  <si>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</si>
  <si>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</si>
  <si>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</si>
  <si>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</si>
  <si>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</si>
  <si>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</si>
  <si>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</si>
  <si>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</si>
  <si>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</si>
  <si>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</si>
  <si>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</si>
  <si>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</si>
  <si>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</si>
  <si>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</si>
  <si>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</si>
  <si>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</si>
  <si>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</si>
  <si>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</si>
  <si>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</si>
  <si>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</si>
  <si>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</si>
  <si>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</si>
  <si>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</si>
  <si>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</si>
  <si>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</si>
  <si>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</si>
  <si>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</si>
  <si>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</si>
  <si>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</si>
  <si>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</si>
  <si>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</si>
  <si>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</si>
  <si>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</si>
  <si>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</si>
  <si>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</si>
  <si>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</si>
  <si>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</si>
  <si>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</si>
  <si>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</si>
  <si>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</si>
  <si>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</si>
  <si>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</si>
  <si>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</si>
  <si>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</si>
  <si>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</si>
  <si>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</si>
  <si>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</si>
  <si>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</si>
  <si>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</si>
  <si>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</si>
  <si>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</si>
  <si>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</si>
  <si>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</si>
  <si>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</si>
  <si>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</si>
  <si>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</si>
  <si>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</si>
  <si>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</si>
  <si>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</si>
  <si>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</si>
  <si>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</si>
  <si>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</si>
  <si>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</si>
  <si>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</si>
  <si>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</si>
  <si>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</si>
  <si>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</si>
  <si>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</si>
  <si>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</si>
  <si>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</si>
  <si>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</si>
  <si>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</si>
  <si>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</si>
  <si>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</si>
  <si>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</si>
  <si>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</si>
  <si>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</si>
  <si>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</si>
  <si>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</si>
  <si>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</si>
  <si>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</si>
  <si>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</si>
  <si>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</si>
  <si>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</si>
  <si>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</si>
  <si>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</si>
  <si>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</si>
  <si>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</si>
  <si>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</si>
  <si>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</si>
  <si>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</si>
  <si>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</si>
  <si>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</si>
  <si>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</si>
  <si>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</si>
  <si>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</si>
  <si>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</si>
  <si>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</si>
  <si>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</si>
  <si>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</si>
  <si>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</si>
  <si>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</si>
  <si>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</si>
  <si>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</si>
  <si>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</si>
  <si>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</si>
  <si>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</si>
  <si>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</si>
  <si>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</si>
  <si>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</si>
  <si>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</si>
  <si>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</si>
  <si>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</si>
  <si>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</si>
  <si>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</si>
  <si>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</si>
  <si>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</si>
  <si>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</si>
  <si>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</si>
  <si>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</si>
  <si>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</si>
  <si>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</si>
  <si>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</si>
  <si>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</si>
  <si>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</si>
  <si>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</si>
  <si>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</si>
  <si>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</si>
  <si>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</si>
  <si>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</si>
  <si>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</si>
  <si>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</si>
  <si>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</si>
  <si>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</si>
  <si>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</si>
  <si>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</si>
  <si>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</si>
  <si>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</si>
  <si>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</si>
  <si>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</si>
  <si>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</si>
  <si>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</si>
  <si>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</si>
  <si>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</si>
  <si>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</si>
  <si>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</si>
  <si>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</si>
  <si>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</si>
  <si>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</si>
  <si>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</si>
  <si>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</si>
  <si>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</si>
  <si>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</si>
  <si>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</si>
  <si>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</si>
  <si>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</si>
  <si>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</si>
  <si>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</si>
  <si>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</si>
  <si>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</si>
  <si>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</si>
  <si>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</si>
  <si>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</si>
  <si>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</si>
  <si>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</si>
  <si>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</si>
  <si>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</si>
  <si>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</si>
  <si>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</si>
  <si>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</si>
  <si>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</si>
  <si>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</si>
  <si>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</si>
  <si>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</si>
  <si>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</si>
  <si>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</si>
  <si>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</si>
  <si>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</si>
  <si>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</si>
  <si>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</si>
  <si>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</si>
  <si>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</si>
  <si>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</si>
  <si>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</si>
  <si>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</si>
  <si>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</si>
  <si>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</si>
  <si>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</si>
  <si>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</si>
  <si>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</si>
  <si>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</si>
  <si>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</si>
  <si>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</si>
  <si>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</si>
  <si>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</si>
  <si>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</si>
  <si>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</si>
  <si>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</si>
  <si>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</si>
  <si>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</si>
  <si>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</si>
  <si>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</si>
  <si>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</si>
  <si>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</si>
  <si>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</si>
  <si>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</si>
  <si>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</si>
  <si>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</si>
  <si>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</si>
  <si>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</si>
  <si>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</si>
  <si>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</si>
  <si>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</si>
  <si>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</si>
  <si>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</si>
  <si>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</si>
  <si>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</si>
  <si>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</si>
  <si>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</si>
  <si>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</si>
  <si>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</si>
  <si>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</si>
  <si>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</si>
  <si>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</si>
  <si>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</si>
  <si>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</si>
  <si>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</si>
  <si>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</si>
  <si>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</si>
  <si>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</si>
  <si>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</si>
  <si>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</si>
  <si>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</si>
  <si>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</si>
  <si>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</si>
  <si>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</si>
  <si>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</si>
  <si>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</si>
  <si>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</si>
  <si>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</si>
  <si>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</si>
  <si>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</si>
  <si>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</si>
  <si>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</si>
  <si>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</si>
  <si>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</si>
  <si>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</si>
  <si>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</si>
  <si>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</si>
  <si>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</si>
  <si>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</si>
  <si>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</si>
  <si>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</si>
  <si>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</si>
  <si>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</si>
  <si>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</si>
  <si>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</si>
  <si>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</si>
  <si>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</si>
  <si>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</si>
  <si>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</si>
  <si>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</si>
  <si>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</si>
  <si>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</si>
  <si>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</si>
  <si>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</si>
  <si>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</si>
  <si>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</si>
  <si>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</si>
  <si>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</si>
  <si>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</si>
  <si>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</si>
  <si>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</si>
  <si>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</si>
  <si>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</si>
  <si>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</si>
  <si>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</si>
  <si>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</si>
  <si>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</si>
  <si>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</si>
  <si>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</si>
  <si>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</si>
  <si>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</si>
  <si>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</si>
  <si>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</si>
  <si>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</si>
  <si>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</si>
  <si>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</si>
  <si>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</si>
  <si>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</si>
  <si>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</si>
  <si>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</si>
  <si>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</si>
  <si>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</si>
  <si>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</si>
  <si>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</si>
  <si>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</si>
  <si>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</si>
  <si>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</si>
  <si>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</si>
  <si>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</si>
  <si>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</si>
  <si>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</si>
  <si>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</si>
  <si>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</si>
  <si>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</si>
  <si>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</si>
  <si>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</si>
  <si>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</si>
  <si>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</si>
  <si>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</si>
  <si>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</si>
  <si>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</si>
  <si>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</si>
  <si>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</si>
  <si>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</si>
  <si>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</si>
  <si>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</si>
  <si>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</si>
  <si>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</si>
  <si>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</si>
  <si>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</si>
  <si>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</si>
  <si>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</si>
  <si>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</si>
  <si>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</si>
  <si>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</si>
  <si>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</si>
  <si>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</si>
  <si>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</si>
  <si>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</si>
  <si>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</si>
  <si>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</si>
  <si>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</si>
  <si>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</si>
  <si>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</si>
  <si>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</si>
  <si>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</si>
  <si>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</si>
  <si>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</si>
  <si>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</si>
  <si>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</si>
  <si>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</si>
  <si>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</si>
  <si>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</si>
  <si>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</si>
  <si>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</si>
  <si>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</si>
  <si>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</si>
  <si>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</si>
  <si>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</si>
  <si>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</si>
  <si>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</si>
  <si>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</si>
  <si>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</si>
  <si>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</si>
  <si>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</si>
  <si>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</si>
  <si>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</si>
  <si>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</si>
  <si>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</si>
  <si>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</si>
  <si>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</si>
  <si>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</si>
  <si>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</si>
  <si>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</si>
  <si>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</si>
  <si>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</si>
  <si>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</si>
  <si>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</si>
  <si>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</si>
  <si>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</si>
  <si>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</si>
  <si>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</si>
  <si>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</si>
  <si>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</si>
  <si>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</si>
  <si>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</si>
  <si>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</si>
  <si>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</si>
  <si>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</si>
  <si>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</si>
  <si>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</si>
  <si>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</si>
  <si>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</si>
  <si>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</si>
  <si>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</si>
  <si>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</si>
  <si>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</si>
  <si>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</si>
  <si>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</si>
  <si>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</si>
  <si>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</si>
  <si>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</si>
  <si>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</si>
  <si>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</si>
  <si>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</si>
  <si>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</si>
  <si>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</si>
  <si>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</si>
  <si>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</si>
  <si>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</si>
  <si>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</si>
  <si>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</si>
  <si>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</si>
  <si>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</si>
  <si>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</si>
  <si>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</si>
  <si>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</si>
  <si>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</si>
  <si>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</si>
  <si>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</si>
  <si>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</si>
  <si>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</si>
  <si>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</si>
  <si>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</si>
  <si>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</si>
  <si>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</si>
  <si>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</si>
  <si>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</si>
  <si>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</si>
  <si>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</si>
  <si>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</si>
  <si>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</si>
  <si>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</si>
  <si>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</si>
  <si>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</si>
  <si>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</si>
  <si>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</si>
  <si>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</si>
  <si>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</si>
  <si>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</si>
  <si>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</si>
  <si>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</si>
  <si>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</si>
  <si>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</si>
  <si>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</si>
  <si>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</si>
  <si>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</si>
  <si>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</si>
  <si>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</si>
  <si>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</si>
  <si>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</si>
  <si>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</si>
  <si>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</si>
  <si>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</si>
  <si>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</si>
  <si>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</si>
  <si>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</si>
  <si>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</si>
  <si>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</si>
  <si>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</si>
  <si>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</si>
  <si>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</si>
  <si>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</si>
  <si>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</si>
  <si>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</si>
  <si>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</si>
  <si>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</si>
  <si>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</si>
  <si>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</si>
  <si>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</si>
  <si>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</si>
  <si>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</si>
  <si>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</si>
  <si>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</si>
  <si>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</si>
  <si>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</si>
  <si>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</si>
  <si>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</si>
  <si>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</si>
  <si>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</si>
  <si>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</si>
  <si>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</si>
  <si>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</si>
  <si>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</si>
  <si>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</si>
  <si>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</si>
  <si>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</si>
  <si>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</si>
  <si>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</si>
  <si>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</si>
  <si>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</si>
  <si>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</si>
  <si>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</si>
  <si>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</si>
  <si>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</si>
  <si>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</si>
  <si>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</si>
  <si>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</si>
  <si>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</si>
  <si>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</si>
  <si>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</si>
  <si>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</si>
  <si>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</si>
  <si>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</si>
  <si>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</si>
  <si>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</si>
  <si>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</si>
  <si>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</si>
  <si>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</si>
  <si>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</si>
  <si>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</si>
  <si>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</si>
  <si>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</si>
  <si>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</si>
  <si>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</si>
  <si>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</si>
  <si>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</si>
  <si>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</si>
  <si>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</si>
  <si>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</si>
  <si>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</si>
  <si>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</si>
  <si>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</si>
  <si>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</si>
  <si>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</si>
  <si>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</si>
  <si>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</si>
  <si>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</si>
  <si>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</si>
  <si>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</si>
  <si>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</si>
  <si>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</si>
  <si>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</si>
  <si>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</si>
  <si>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</si>
  <si>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</si>
  <si>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</si>
  <si>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</si>
  <si>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</si>
  <si>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</si>
  <si>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</si>
  <si>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</si>
  <si>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</si>
  <si>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</si>
  <si>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</si>
  <si>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</si>
  <si>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</si>
  <si>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</si>
  <si>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</si>
  <si>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</si>
  <si>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</si>
  <si>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</si>
  <si>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</si>
  <si>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</si>
  <si>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</si>
  <si>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</si>
  <si>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</si>
  <si>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</si>
  <si>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</si>
  <si>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</si>
  <si>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</si>
  <si>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</si>
  <si>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</si>
  <si>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</si>
  <si>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</si>
  <si>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</si>
  <si>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</si>
  <si>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</si>
  <si>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</si>
  <si>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</si>
  <si>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</si>
  <si>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</si>
  <si>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</si>
  <si>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</si>
  <si>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</si>
  <si>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</si>
  <si>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</si>
  <si>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</si>
  <si>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</si>
  <si>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</si>
  <si>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</si>
  <si>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</si>
  <si>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</si>
  <si>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</si>
  <si>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</si>
  <si>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</si>
  <si>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</si>
  <si>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</si>
  <si>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</si>
  <si>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</si>
  <si>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</si>
  <si>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</si>
  <si>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</si>
  <si>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</si>
  <si>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</si>
  <si>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</si>
  <si>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</si>
  <si>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</si>
  <si>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</si>
  <si>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</si>
  <si>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</si>
  <si>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</si>
  <si>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</si>
  <si>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</si>
  <si>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</si>
  <si>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</si>
  <si>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</si>
  <si>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</si>
  <si>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</si>
  <si>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</si>
  <si>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</si>
  <si>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</si>
  <si>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</si>
  <si>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</si>
  <si>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</si>
  <si>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</si>
  <si>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</si>
  <si>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</si>
  <si>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</si>
  <si>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</si>
  <si>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</si>
  <si>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</si>
  <si>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</si>
  <si>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</si>
  <si>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</si>
  <si>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</si>
  <si>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</si>
  <si>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</si>
  <si>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</si>
  <si>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</si>
  <si>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</si>
  <si>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</si>
  <si>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</si>
  <si>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</si>
  <si>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</si>
  <si>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</si>
  <si>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</si>
  <si>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</si>
  <si>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</si>
  <si>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</si>
  <si>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</si>
  <si>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</si>
  <si>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</si>
  <si>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</si>
  <si>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</si>
  <si>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</si>
  <si>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</si>
  <si>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</si>
  <si>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</si>
  <si>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</si>
  <si>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</si>
  <si>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</si>
  <si>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</si>
  <si>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</si>
  <si>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</si>
  <si>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</si>
  <si>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</si>
  <si>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</si>
  <si>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</si>
  <si>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</si>
  <si>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</si>
  <si>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</si>
  <si>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</si>
  <si>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</si>
  <si>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</si>
  <si>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</si>
  <si>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</si>
  <si>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</si>
  <si>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</si>
  <si>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</si>
  <si>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</si>
  <si>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</si>
  <si>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</si>
  <si>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</si>
  <si>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</si>
  <si>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</si>
  <si>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</si>
  <si>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</si>
  <si>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</si>
  <si>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</si>
  <si>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</si>
  <si>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</si>
  <si>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</si>
  <si>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</si>
  <si>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</si>
  <si>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</si>
  <si>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</si>
  <si>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</si>
  <si>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</si>
  <si>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</si>
  <si>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</si>
  <si>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</si>
  <si>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</si>
  <si>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</si>
  <si>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</si>
  <si>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</si>
  <si>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</si>
  <si>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</si>
  <si>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</si>
  <si>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</si>
  <si>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</si>
  <si>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</si>
  <si>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</si>
  <si>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</si>
  <si>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</si>
  <si>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</si>
  <si>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</si>
  <si>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</si>
  <si>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</si>
  <si>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</si>
  <si>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</si>
  <si>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</si>
  <si>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</si>
  <si>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</si>
  <si>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</si>
  <si>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</si>
  <si>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</si>
  <si>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</si>
  <si>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</si>
  <si>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</si>
  <si>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</si>
  <si>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</si>
  <si>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</si>
  <si>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</si>
  <si>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</si>
  <si>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</si>
  <si>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</si>
  <si>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</si>
  <si>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</si>
  <si>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</si>
  <si>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</si>
  <si>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</si>
  <si>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</si>
  <si>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</si>
  <si>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</si>
  <si>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</si>
  <si>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</si>
  <si>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</si>
  <si>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</si>
  <si>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</si>
  <si>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</si>
  <si>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</si>
  <si>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</si>
  <si>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</si>
  <si>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</si>
  <si>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</si>
  <si>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</si>
  <si>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</si>
  <si>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</si>
  <si>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</si>
  <si>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</si>
  <si>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</si>
  <si>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</si>
  <si>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</si>
  <si>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</si>
  <si>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</si>
  <si>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</si>
  <si>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</si>
  <si>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</si>
  <si>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</si>
  <si>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</si>
  <si>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</si>
  <si>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</si>
  <si>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</si>
  <si>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</si>
  <si>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</si>
  <si>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</si>
  <si>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</si>
  <si>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</si>
  <si>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</si>
  <si>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</si>
  <si>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</si>
  <si>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</si>
  <si>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</si>
  <si>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</si>
  <si>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</si>
  <si>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</si>
  <si>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</si>
  <si>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</si>
  <si>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</si>
  <si>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</si>
  <si>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</si>
  <si>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</si>
  <si>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</si>
  <si>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</si>
  <si>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</si>
  <si>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</si>
  <si>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</si>
  <si>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</si>
  <si>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</si>
  <si>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</si>
  <si>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</si>
  <si>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</si>
  <si>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</si>
  <si>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</si>
  <si>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</si>
  <si>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</si>
  <si>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</si>
  <si>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</si>
  <si>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</si>
  <si>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</si>
  <si>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</si>
  <si>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</si>
  <si>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</si>
  <si>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</si>
  <si>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</si>
  <si>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</si>
  <si>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</si>
  <si>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</si>
  <si>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</si>
  <si>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</si>
  <si>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</si>
  <si>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</si>
  <si>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</si>
  <si>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</si>
  <si>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</si>
  <si>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</si>
  <si>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</si>
  <si>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</si>
  <si>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</si>
  <si>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</si>
  <si>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</si>
  <si>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</si>
  <si>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</si>
  <si>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</si>
  <si>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</si>
  <si>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</si>
  <si>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</si>
  <si>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</si>
  <si>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</si>
  <si>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</si>
  <si>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</si>
  <si>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</si>
  <si>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</si>
  <si>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</si>
  <si>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</si>
  <si>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</si>
  <si>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</si>
  <si>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</si>
  <si>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</si>
  <si>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</si>
  <si>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</si>
  <si>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</si>
  <si>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</si>
  <si>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</si>
  <si>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</si>
  <si>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</si>
  <si>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</si>
  <si>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</si>
  <si>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</si>
  <si>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</si>
  <si>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</si>
  <si>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</si>
  <si>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</si>
  <si>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</si>
  <si>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</si>
  <si>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</si>
  <si>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</si>
  <si>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</si>
  <si>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</si>
  <si>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</si>
  <si>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</si>
  <si>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</si>
  <si>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</si>
  <si>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</si>
  <si>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</si>
  <si>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</si>
  <si>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</si>
  <si>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</si>
  <si>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</si>
  <si>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</si>
  <si>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</si>
  <si>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</si>
  <si>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</si>
  <si>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</si>
  <si>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</si>
  <si>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</si>
  <si>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</si>
  <si>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</si>
  <si>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</si>
  <si>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</si>
  <si>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</si>
  <si>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</si>
  <si>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</si>
  <si>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</si>
  <si>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</si>
  <si>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</si>
  <si>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</si>
  <si>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</si>
  <si>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</si>
  <si>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</si>
  <si>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</si>
  <si>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</si>
  <si>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</si>
  <si>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</si>
  <si>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</si>
  <si>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</si>
  <si>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</si>
  <si>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</si>
  <si>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</si>
  <si>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</si>
  <si>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</si>
  <si>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</si>
  <si>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</si>
  <si>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</si>
  <si>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</si>
  <si>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</si>
  <si>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</si>
  <si>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</si>
  <si>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</si>
  <si>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</si>
  <si>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</si>
  <si>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</si>
  <si>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</si>
  <si>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</si>
  <si>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</si>
  <si>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</si>
  <si>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</si>
  <si>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</si>
  <si>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</si>
  <si>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</si>
  <si>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</si>
  <si>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</si>
  <si>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</si>
  <si>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</si>
  <si>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</si>
  <si>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</si>
  <si>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</si>
  <si>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</si>
  <si>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</si>
  <si>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</si>
  <si>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</si>
  <si>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</si>
  <si>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</si>
  <si>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</si>
  <si>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</si>
  <si>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</si>
  <si>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</si>
  <si>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</si>
  <si>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</si>
  <si>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</si>
  <si>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</si>
  <si>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</si>
  <si>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</si>
  <si>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</si>
  <si>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</si>
  <si>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</si>
  <si>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</si>
  <si>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</si>
  <si>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</si>
  <si>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</si>
  <si>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</si>
  <si>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</si>
  <si>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</si>
  <si>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</si>
  <si>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</si>
  <si>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</si>
  <si>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</si>
  <si>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</si>
  <si>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</si>
  <si>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</si>
  <si>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</si>
  <si>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</si>
  <si>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</si>
  <si>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</si>
  <si>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</si>
  <si>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</si>
  <si>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</si>
  <si>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</si>
  <si>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</si>
  <si>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</si>
  <si>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</si>
  <si>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</si>
  <si>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</si>
  <si>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</si>
  <si>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</si>
  <si>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</si>
  <si>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</si>
  <si>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</si>
  <si>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</si>
  <si>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</si>
  <si>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</si>
  <si>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</si>
  <si>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</si>
  <si>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</si>
  <si>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</si>
  <si>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</si>
  <si>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</si>
  <si>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</si>
  <si>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</si>
  <si>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</si>
  <si>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</si>
  <si>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</si>
  <si>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</si>
  <si>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</si>
  <si>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</si>
  <si>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</si>
  <si>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</si>
  <si>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</si>
  <si>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</si>
  <si>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</si>
  <si>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</si>
  <si>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</si>
  <si>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</si>
  <si>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</si>
  <si>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</si>
  <si>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</si>
  <si>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</si>
  <si>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</si>
  <si>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</si>
  <si>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</si>
  <si>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</si>
  <si>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</si>
  <si>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</si>
  <si>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</si>
  <si>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</si>
  <si>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</si>
  <si>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</si>
  <si>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</si>
  <si>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</si>
  <si>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</si>
  <si>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</si>
  <si>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</si>
  <si>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</si>
  <si>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</si>
  <si>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</si>
  <si>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</si>
  <si>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</si>
  <si>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</si>
  <si>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</si>
  <si>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</si>
  <si>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</si>
  <si>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</si>
  <si>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</si>
  <si>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</si>
  <si>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</si>
  <si>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</si>
  <si>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</si>
  <si>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</si>
  <si>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</si>
  <si>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</si>
  <si>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</si>
  <si>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</si>
  <si>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</si>
  <si>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</si>
  <si>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</si>
  <si>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</si>
  <si>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</si>
  <si>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</si>
  <si>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</si>
  <si>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</si>
  <si>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</si>
  <si>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</si>
  <si>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</si>
  <si>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</si>
  <si>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</si>
  <si>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</si>
  <si>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</si>
  <si>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</si>
  <si>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</si>
  <si>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</si>
  <si>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</si>
  <si>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</si>
  <si>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</si>
  <si>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</si>
  <si>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</si>
  <si>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</si>
  <si>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</si>
  <si>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</si>
  <si>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</si>
  <si>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</si>
  <si>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</si>
  <si>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</si>
  <si>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</si>
  <si>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</si>
  <si>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</si>
  <si>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</si>
  <si>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</si>
  <si>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</si>
  <si>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</si>
  <si>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</si>
  <si>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</si>
  <si>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</si>
  <si>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</si>
  <si>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</si>
  <si>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</si>
  <si>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</si>
  <si>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</si>
  <si>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</si>
  <si>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</si>
  <si>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</si>
  <si>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</si>
  <si>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</si>
  <si>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</si>
  <si>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</si>
  <si>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</si>
  <si>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</si>
  <si>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</si>
  <si>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</si>
  <si>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</si>
  <si>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</si>
  <si>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</si>
  <si>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</si>
  <si>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</si>
  <si>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</si>
  <si>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</si>
  <si>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</si>
  <si>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</si>
  <si>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</si>
  <si>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</si>
  <si>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</si>
  <si>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</si>
  <si>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</si>
  <si>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</si>
  <si>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</si>
  <si>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</si>
  <si>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</si>
  <si>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</si>
  <si>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</si>
  <si>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</si>
  <si>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</si>
  <si>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</si>
  <si>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</si>
  <si>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</si>
  <si>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</si>
  <si>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</si>
  <si>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</si>
  <si>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</si>
  <si>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</si>
  <si>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</si>
  <si>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</si>
  <si>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</si>
  <si>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</si>
  <si>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</si>
  <si>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</si>
  <si>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</si>
  <si>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</si>
  <si>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</si>
  <si>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</si>
  <si>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</si>
  <si>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</si>
  <si>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</si>
  <si>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</si>
  <si>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</si>
  <si>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</si>
  <si>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</si>
  <si>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</si>
  <si>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</si>
  <si>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</si>
  <si>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</si>
  <si>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</si>
  <si>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</si>
  <si>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</si>
  <si>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</si>
  <si>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</si>
  <si>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</si>
  <si>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</si>
  <si>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</si>
  <si>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</si>
  <si>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</si>
  <si>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</si>
  <si>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</si>
  <si>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</si>
  <si>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</si>
  <si>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</si>
  <si>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</si>
  <si>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</si>
  <si>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</si>
  <si>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</si>
  <si>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</si>
  <si>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</si>
  <si>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</si>
  <si>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</si>
  <si>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</si>
  <si>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</si>
  <si>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</si>
  <si>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</si>
  <si>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</si>
  <si>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</si>
  <si>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</si>
  <si>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</si>
  <si>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</si>
  <si>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</si>
  <si>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</si>
  <si>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</si>
  <si>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</si>
  <si>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</si>
  <si>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</si>
  <si>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</si>
  <si>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</si>
  <si>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</si>
  <si>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</si>
  <si>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</si>
  <si>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</si>
  <si>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</si>
  <si>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</si>
  <si>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</si>
  <si>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</si>
  <si>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</si>
  <si>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</si>
  <si>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</si>
  <si>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</si>
  <si>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</si>
  <si>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</si>
  <si>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</si>
  <si>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</si>
  <si>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</si>
  <si>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</si>
  <si>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</si>
  <si>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</si>
  <si>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</si>
  <si>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</si>
  <si>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</si>
  <si>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</si>
  <si>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</si>
  <si>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</si>
  <si>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</si>
  <si>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</si>
  <si>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</si>
  <si>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</si>
  <si>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</si>
  <si>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</si>
  <si>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</si>
  <si>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</si>
  <si>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</si>
  <si>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</si>
  <si>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</si>
  <si>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</si>
  <si>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</si>
  <si>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</si>
  <si>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</si>
  <si>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</si>
  <si>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</si>
  <si>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</si>
  <si>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</si>
  <si>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</si>
  <si>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</si>
  <si>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</si>
  <si>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</si>
  <si>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</si>
  <si>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</si>
  <si>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</si>
  <si>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</si>
  <si>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</si>
  <si>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</si>
  <si>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</si>
  <si>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</si>
  <si>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</si>
  <si>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</si>
  <si>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</si>
  <si>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</si>
  <si>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</si>
  <si>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</si>
  <si>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</si>
  <si>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</si>
  <si>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</si>
  <si>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</si>
  <si>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</si>
  <si>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</si>
  <si>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</si>
  <si>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</si>
  <si>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</si>
  <si>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</si>
  <si>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</si>
  <si>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</si>
  <si>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</si>
  <si>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</si>
  <si>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</si>
  <si>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</si>
  <si>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</si>
  <si>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</si>
  <si>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</si>
  <si>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</si>
  <si>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</si>
  <si>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</si>
  <si>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</si>
  <si>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</si>
  <si>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</si>
  <si>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</si>
  <si>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</si>
  <si>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</si>
  <si>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</si>
  <si>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</si>
  <si>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</si>
  <si>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</si>
  <si>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</si>
  <si>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</si>
  <si>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</si>
  <si>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</si>
  <si>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</si>
  <si>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</si>
  <si>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</si>
  <si>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</si>
  <si>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</si>
  <si>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</si>
  <si>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</si>
  <si>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</si>
  <si>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</si>
  <si>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</si>
  <si>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</si>
  <si>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</si>
  <si>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</si>
  <si>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</si>
  <si>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</si>
  <si>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</si>
  <si>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</si>
  <si>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</si>
  <si>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</si>
  <si>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</si>
  <si>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</si>
  <si>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</si>
  <si>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</si>
  <si>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</si>
  <si>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</si>
  <si>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</si>
  <si>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</si>
  <si>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</si>
  <si>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</si>
  <si>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</si>
  <si>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</si>
  <si>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</si>
  <si>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</si>
  <si>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</si>
  <si>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</si>
  <si>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</si>
  <si>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</si>
  <si>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</si>
  <si>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</si>
  <si>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</si>
  <si>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</si>
  <si>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</si>
  <si>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</si>
  <si>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</si>
  <si>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</si>
  <si>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</si>
  <si>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</si>
  <si>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</si>
  <si>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</si>
  <si>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</si>
  <si>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</si>
  <si>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</si>
  <si>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</si>
  <si>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</si>
  <si>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</si>
  <si>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</si>
  <si>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</si>
  <si>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</si>
  <si>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</si>
  <si>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</si>
  <si>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</si>
  <si>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</si>
  <si>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</si>
  <si>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</si>
  <si>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</si>
  <si>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</si>
  <si>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</si>
  <si>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</si>
  <si>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</si>
  <si>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</si>
  <si>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</si>
  <si>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</si>
  <si>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</si>
  <si>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</si>
  <si>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</si>
  <si>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</si>
  <si>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</si>
  <si>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</si>
  <si>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</si>
  <si>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</si>
  <si>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</si>
  <si>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</si>
  <si>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</si>
  <si>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</si>
  <si>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</si>
  <si>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</si>
  <si>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</si>
  <si>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</si>
  <si>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</si>
  <si>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</si>
  <si>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</si>
  <si>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</si>
  <si>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</si>
  <si>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</si>
  <si>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</si>
  <si>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</si>
  <si>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</si>
  <si>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</si>
  <si>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</si>
  <si>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</si>
  <si>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</si>
  <si>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</si>
  <si>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</si>
  <si>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</si>
  <si>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</si>
  <si>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</si>
  <si>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</si>
  <si>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</si>
  <si>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</si>
  <si>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</si>
  <si>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</si>
  <si>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</si>
  <si>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</si>
  <si>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</si>
  <si>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</si>
  <si>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</si>
  <si>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</si>
  <si>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</si>
  <si>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</si>
  <si>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</si>
  <si>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</si>
  <si>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</si>
  <si>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</si>
  <si>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</si>
  <si>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</si>
  <si>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</si>
  <si>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</si>
  <si>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</si>
  <si>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</si>
  <si>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</si>
  <si>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</si>
  <si>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</si>
  <si>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</si>
  <si>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</si>
  <si>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</si>
  <si>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</si>
  <si>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</si>
  <si>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</si>
  <si>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</si>
  <si>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</si>
  <si>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</si>
  <si>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</si>
  <si>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</si>
  <si>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</si>
  <si>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</si>
  <si>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</si>
  <si>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</si>
  <si>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</si>
  <si>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</si>
  <si>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</si>
  <si>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</si>
  <si>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</si>
  <si>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</si>
  <si>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</si>
  <si>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</si>
  <si>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</si>
  <si>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</si>
  <si>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</si>
  <si>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</si>
  <si>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</si>
  <si>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</si>
  <si>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</si>
  <si>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</si>
  <si>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</si>
  <si>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</si>
  <si>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</si>
  <si>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</si>
  <si>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</si>
  <si>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</si>
  <si>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</si>
  <si>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</si>
  <si>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</si>
  <si>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</si>
  <si>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</si>
  <si>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</si>
  <si>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</si>
  <si>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</si>
  <si>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</si>
  <si>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</si>
  <si>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</si>
  <si>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</si>
  <si>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</si>
  <si>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</si>
  <si>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</si>
  <si>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</si>
  <si>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</si>
  <si>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</si>
  <si>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</si>
  <si>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</si>
  <si>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</si>
  <si>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</si>
  <si>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</si>
  <si>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</si>
  <si>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</si>
  <si>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</si>
  <si>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</si>
  <si>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</si>
  <si>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</si>
  <si>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</si>
  <si>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</si>
  <si>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</si>
  <si>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</si>
  <si>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</si>
  <si>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</si>
  <si>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</si>
  <si>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</si>
  <si>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</si>
  <si>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</si>
  <si>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</si>
  <si>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</si>
  <si>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</si>
  <si>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</si>
  <si>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</si>
  <si>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</si>
  <si>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</si>
  <si>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</si>
  <si>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</si>
  <si>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</si>
  <si>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</si>
  <si>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</si>
  <si>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</si>
  <si>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</si>
  <si>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</si>
  <si>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</si>
  <si>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</si>
  <si>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</si>
  <si>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</si>
  <si>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</si>
  <si>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</si>
  <si>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</si>
  <si>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</si>
  <si>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</si>
  <si>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</si>
  <si>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</si>
  <si>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</si>
  <si>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</si>
  <si>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</si>
  <si>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</si>
  <si>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</si>
  <si>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</si>
  <si>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</si>
  <si>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</si>
  <si>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</si>
  <si>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</si>
  <si>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</si>
  <si>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</si>
  <si>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</si>
  <si>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</si>
  <si>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</si>
  <si>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</si>
  <si>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</si>
  <si>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</si>
  <si>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</si>
  <si>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</si>
  <si>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</si>
  <si>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</si>
  <si>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</si>
  <si>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</si>
  <si>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</si>
  <si>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</si>
  <si>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</si>
  <si>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</si>
  <si>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</si>
  <si>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</si>
  <si>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</si>
  <si>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</si>
  <si>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</si>
  <si>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</si>
  <si>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</si>
  <si>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</si>
  <si>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</si>
  <si>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</si>
  <si>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</si>
  <si>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</si>
  <si>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</si>
  <si>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</si>
  <si>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</si>
  <si>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</si>
  <si>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</si>
  <si>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</si>
  <si>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</si>
  <si>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</si>
  <si>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</si>
  <si>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</si>
  <si>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</si>
  <si>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</si>
  <si>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</si>
  <si>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</si>
  <si>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</si>
  <si>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</si>
  <si>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</si>
  <si>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</si>
  <si>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</si>
  <si>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</si>
  <si>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</si>
  <si>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</si>
  <si>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</si>
  <si>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</si>
  <si>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</si>
  <si>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</si>
  <si>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</si>
  <si>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</si>
  <si>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</si>
  <si>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</si>
  <si>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</si>
  <si>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</si>
  <si>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</si>
  <si>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</si>
  <si>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</si>
  <si>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</si>
  <si>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</si>
  <si>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</si>
  <si>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</si>
  <si>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</si>
  <si>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</si>
  <si>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</si>
  <si>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</si>
  <si>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</si>
  <si>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</si>
  <si>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</si>
  <si>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</si>
  <si>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</si>
  <si>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</si>
  <si>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</si>
  <si>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</si>
  <si>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</si>
  <si>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</si>
  <si>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</si>
  <si>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</si>
  <si>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</si>
  <si>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</si>
  <si>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</si>
  <si>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</si>
  <si>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</si>
  <si>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</si>
  <si>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</si>
  <si>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</si>
  <si>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</si>
  <si>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</si>
  <si>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</si>
  <si>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</si>
  <si>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</si>
  <si>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</si>
  <si>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</si>
  <si>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</si>
  <si>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</si>
  <si>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</si>
  <si>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</si>
  <si>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</si>
  <si>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</si>
  <si>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</si>
  <si>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</si>
  <si>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</si>
  <si>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</si>
  <si>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</si>
  <si>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</si>
  <si>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</si>
  <si>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</si>
  <si>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</si>
  <si>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</si>
  <si>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</si>
  <si>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</si>
  <si>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</si>
  <si>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</si>
  <si>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</si>
  <si>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</si>
  <si>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</si>
  <si>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</si>
  <si>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</si>
  <si>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</si>
  <si>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</si>
  <si>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</si>
  <si>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</si>
  <si>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</si>
  <si>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</si>
  <si>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</si>
  <si>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</si>
  <si>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</si>
  <si>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</si>
  <si>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</si>
  <si>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</si>
  <si>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</si>
  <si>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</si>
  <si>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</si>
  <si>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</si>
  <si>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</si>
  <si>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</si>
  <si>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</si>
  <si>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</si>
  <si>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</si>
  <si>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</si>
  <si>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</si>
  <si>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</si>
  <si>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</si>
  <si>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</si>
  <si>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</si>
  <si>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</si>
  <si>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</si>
  <si>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</si>
  <si>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</si>
  <si>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</si>
  <si>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</si>
  <si>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</si>
  <si>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</si>
  <si>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</si>
  <si>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</si>
  <si>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</si>
  <si>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</si>
  <si>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</si>
  <si>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</si>
  <si>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</si>
  <si>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</si>
  <si>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</si>
  <si>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</si>
  <si>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</si>
  <si>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</si>
  <si>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</si>
  <si>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</si>
  <si>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</si>
  <si>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</si>
  <si>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</si>
  <si>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</si>
  <si>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</si>
  <si>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</si>
  <si>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</si>
  <si>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</si>
  <si>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</si>
  <si>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</si>
  <si>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</si>
  <si>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</si>
  <si>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</si>
  <si>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</si>
  <si>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</si>
  <si>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</si>
  <si>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</si>
  <si>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</si>
  <si>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</si>
  <si>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</si>
  <si>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</si>
  <si>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</si>
  <si>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</si>
  <si>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</si>
  <si>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</si>
  <si>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</si>
  <si>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</si>
  <si>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</si>
  <si>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</si>
  <si>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</si>
  <si>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</si>
  <si>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</si>
  <si>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</si>
  <si>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</si>
  <si>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</si>
  <si>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</si>
  <si>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</si>
  <si>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</si>
  <si>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</si>
  <si>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</si>
  <si>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</si>
  <si>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</si>
  <si>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</si>
  <si>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</si>
  <si>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</si>
  <si>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</si>
  <si>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</si>
  <si>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</si>
  <si>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</si>
  <si>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</si>
  <si>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</si>
  <si>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</si>
  <si>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</si>
  <si>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</si>
  <si>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</si>
  <si>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</si>
  <si>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</si>
  <si>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</si>
  <si>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</si>
  <si>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</si>
  <si>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</si>
  <si>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</si>
  <si>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</si>
  <si>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</si>
  <si>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</si>
  <si>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</si>
  <si>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</si>
  <si>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</si>
  <si>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</si>
  <si>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</si>
  <si>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</si>
  <si>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</si>
  <si>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</si>
  <si>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</si>
  <si>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</si>
  <si>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</si>
  <si>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</si>
  <si>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</si>
  <si>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</si>
  <si>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</si>
  <si>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</si>
  <si>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</si>
  <si>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</si>
  <si>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</si>
  <si>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</si>
  <si>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</si>
  <si>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</si>
  <si>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</si>
  <si>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</si>
  <si>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</si>
  <si>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</si>
  <si>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</si>
  <si>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</si>
  <si>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</si>
  <si>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</si>
  <si>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</si>
  <si>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</si>
  <si>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</si>
  <si>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</si>
  <si>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</si>
  <si>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</si>
  <si>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</si>
  <si>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</si>
  <si>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</si>
  <si>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</si>
  <si>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</si>
  <si>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</si>
  <si>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</si>
  <si>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</si>
  <si>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</si>
  <si>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</si>
  <si>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</si>
  <si>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</si>
  <si>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</si>
  <si>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</si>
  <si>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</si>
  <si>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</si>
  <si>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</si>
  <si>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</si>
  <si>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</si>
  <si>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</si>
  <si>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</si>
  <si>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</si>
  <si>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</si>
  <si>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</si>
  <si>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</si>
  <si>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</si>
  <si>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</si>
  <si>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</si>
  <si>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</si>
  <si>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</si>
  <si>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</si>
  <si>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</si>
  <si>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</si>
  <si>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</si>
  <si>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</si>
  <si>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</si>
  <si>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</si>
  <si>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</si>
  <si>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</si>
  <si>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</si>
  <si>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</si>
  <si>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</si>
  <si>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</si>
  <si>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</si>
  <si>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</si>
  <si>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</si>
  <si>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</si>
  <si>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</si>
  <si>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</si>
  <si>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</si>
  <si>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</si>
  <si>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</si>
  <si>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</si>
  <si>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</si>
  <si>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</si>
  <si>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</si>
  <si>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</si>
  <si>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</si>
  <si>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</si>
  <si>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</si>
  <si>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</si>
  <si>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</si>
  <si>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</si>
  <si>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</si>
  <si>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</si>
  <si>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</si>
  <si>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</si>
  <si>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</si>
  <si>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</si>
  <si>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</si>
  <si>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</si>
  <si>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</si>
  <si>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</si>
  <si>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</si>
  <si>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</si>
  <si>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</si>
  <si>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</si>
  <si>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</si>
  <si>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</si>
  <si>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</si>
  <si>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</si>
  <si>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</si>
  <si>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</si>
  <si>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</si>
  <si>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</si>
  <si>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</si>
  <si>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</si>
  <si>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</si>
  <si>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</si>
  <si>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</si>
  <si>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</si>
  <si>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</si>
  <si>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</si>
  <si>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</si>
  <si>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</si>
  <si>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</si>
  <si>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</si>
  <si>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</si>
  <si>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</si>
  <si>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</si>
  <si>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</si>
  <si>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</si>
  <si>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</si>
  <si>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</si>
  <si>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</si>
  <si>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</si>
  <si>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</si>
  <si>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</si>
  <si>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</si>
  <si>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</si>
  <si>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</si>
  <si>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</si>
  <si>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</si>
  <si>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</si>
  <si>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</si>
  <si>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</si>
  <si>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</si>
  <si>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</si>
  <si>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</si>
  <si>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</si>
  <si>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</si>
  <si>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</si>
  <si>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</si>
  <si>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</si>
  <si>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</si>
  <si>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</si>
  <si>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</si>
  <si>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</si>
  <si>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</si>
  <si>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</si>
  <si>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</si>
  <si>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</si>
  <si>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</si>
  <si>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</si>
  <si>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</si>
  <si>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</si>
  <si>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</si>
  <si>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</si>
  <si>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</si>
  <si>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</si>
  <si>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</si>
  <si>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</si>
  <si>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</si>
  <si>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</si>
  <si>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</si>
  <si>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</si>
  <si>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</si>
  <si>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</si>
  <si>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</si>
  <si>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</si>
  <si>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</si>
  <si>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</si>
  <si>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</si>
  <si>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</si>
  <si>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</si>
  <si>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</si>
  <si>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</si>
  <si>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</si>
  <si>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</si>
  <si>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</si>
  <si>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</si>
  <si>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</si>
  <si>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</si>
  <si>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</si>
  <si>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</si>
  <si>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</si>
  <si>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</si>
  <si>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</si>
  <si>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</si>
  <si>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</si>
  <si>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</si>
  <si>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</si>
  <si>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</si>
  <si>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</si>
  <si>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</si>
  <si>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</si>
  <si>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</si>
  <si>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</si>
  <si>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</si>
  <si>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</si>
  <si>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</si>
  <si>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</si>
  <si>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</si>
  <si>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</si>
  <si>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</si>
  <si>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</si>
  <si>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</si>
  <si>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</si>
  <si>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</si>
  <si>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</si>
  <si>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</si>
  <si>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</si>
  <si>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</si>
  <si>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</si>
  <si>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</si>
  <si>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</si>
  <si>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</si>
  <si>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</si>
  <si>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</si>
  <si>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</si>
  <si>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</si>
  <si>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</si>
  <si>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</si>
  <si>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</si>
  <si>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</si>
  <si>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</si>
  <si>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</si>
  <si>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</si>
  <si>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</si>
  <si>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</si>
  <si>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</si>
  <si>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</si>
  <si>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</si>
  <si>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</si>
  <si>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</si>
  <si>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</si>
  <si>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</si>
  <si>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</si>
  <si>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</si>
  <si>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</si>
  <si>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</si>
  <si>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</si>
  <si>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</si>
  <si>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</si>
  <si>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</si>
  <si>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</si>
  <si>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</si>
  <si>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</si>
  <si>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</si>
  <si>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</si>
  <si>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</si>
  <si>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</si>
  <si>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</si>
  <si>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</si>
  <si>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</si>
  <si>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</si>
  <si>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</si>
  <si>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</si>
  <si>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</si>
  <si>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</si>
  <si>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</si>
  <si>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</si>
  <si>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</si>
  <si>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</si>
  <si>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</si>
  <si>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</si>
  <si>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</si>
  <si>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</si>
  <si>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</si>
  <si>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</si>
  <si>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</si>
  <si>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</si>
  <si>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</si>
  <si>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</si>
  <si>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</si>
  <si>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</si>
  <si>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</si>
  <si>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</si>
  <si>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</si>
  <si>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</si>
  <si>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</si>
  <si>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</si>
  <si>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</si>
  <si>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</si>
  <si>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</si>
  <si>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</si>
  <si>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</si>
  <si>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</si>
  <si>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</si>
  <si>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</si>
  <si>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</si>
  <si>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</si>
  <si>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</si>
  <si>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</si>
  <si>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</si>
  <si>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</si>
  <si>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</si>
  <si>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</si>
  <si>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</si>
  <si>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</si>
  <si>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</si>
  <si>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</si>
  <si>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</si>
  <si>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</si>
  <si>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</si>
  <si>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</si>
  <si>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</si>
  <si>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</si>
  <si>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</si>
  <si>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</si>
  <si>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</si>
  <si>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</si>
  <si>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</si>
  <si>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</si>
  <si>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</si>
  <si>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</si>
  <si>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</si>
  <si>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</si>
  <si>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</si>
  <si>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</si>
  <si>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</si>
  <si>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</si>
  <si>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</si>
  <si>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</si>
  <si>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</si>
  <si>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</si>
  <si>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</si>
  <si>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</si>
  <si>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</si>
  <si>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</si>
  <si>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</si>
  <si>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</si>
  <si>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</si>
  <si>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</si>
  <si>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</si>
  <si>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</si>
  <si>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</si>
  <si>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</si>
  <si>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</si>
  <si>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</si>
  <si>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</si>
  <si>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</si>
  <si>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</si>
  <si>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</si>
  <si>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</si>
  <si>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</si>
  <si>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</si>
  <si>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</si>
  <si>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</si>
  <si>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</si>
  <si>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</si>
  <si>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</si>
  <si>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</si>
  <si>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</si>
  <si>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</si>
  <si>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</si>
  <si>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</si>
  <si>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</si>
  <si>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</si>
  <si>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</si>
  <si>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</si>
  <si>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</si>
  <si>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</si>
  <si>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</si>
  <si>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</si>
  <si>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</si>
  <si>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</si>
  <si>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</si>
  <si>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</si>
  <si>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</si>
  <si>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</si>
  <si>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</si>
  <si>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</si>
  <si>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</si>
  <si>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</si>
  <si>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</si>
  <si>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</si>
  <si>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</si>
  <si>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</si>
  <si>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</si>
  <si>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</si>
  <si>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</si>
  <si>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</si>
  <si>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</si>
  <si>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</si>
  <si>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</si>
  <si>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</si>
  <si>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</si>
  <si>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</si>
  <si>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</si>
  <si>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</si>
  <si>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</si>
  <si>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</si>
  <si>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</si>
  <si>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</si>
  <si>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</si>
  <si>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</si>
  <si>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</si>
  <si>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</si>
  <si>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</si>
  <si>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</si>
  <si>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</si>
  <si>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</si>
  <si>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</si>
  <si>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</si>
  <si>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</si>
  <si>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</si>
  <si>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</si>
  <si>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</si>
  <si>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</si>
  <si>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</si>
  <si>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</si>
  <si>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</si>
  <si>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</si>
  <si>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</si>
  <si>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</si>
  <si>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</si>
  <si>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</si>
  <si>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</si>
  <si>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</si>
  <si>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</si>
  <si>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</si>
  <si>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</si>
  <si>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</si>
  <si>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</si>
  <si>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</si>
  <si>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</si>
  <si>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</si>
  <si>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</si>
  <si>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</si>
  <si>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</si>
  <si>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</si>
  <si>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</si>
  <si>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</si>
  <si>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</si>
  <si>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</si>
  <si>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</si>
  <si>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</si>
  <si>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</si>
  <si>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</si>
  <si>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</si>
  <si>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</si>
  <si>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</si>
  <si>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</si>
  <si>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</si>
  <si>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</si>
  <si>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</si>
  <si>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</si>
  <si>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</si>
  <si>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</si>
  <si>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</si>
  <si>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</si>
  <si>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</si>
  <si>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</si>
  <si>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</si>
  <si>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</si>
  <si>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</si>
  <si>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</si>
  <si>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</si>
  <si>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</si>
  <si>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</si>
  <si>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</si>
  <si>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</si>
  <si>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</si>
  <si>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</si>
  <si>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</si>
  <si>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</si>
  <si>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</si>
  <si>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</si>
  <si>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</si>
  <si>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</si>
  <si>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</si>
  <si>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</si>
  <si>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</si>
  <si>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</si>
  <si>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</si>
  <si>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</si>
  <si>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</si>
  <si>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</si>
  <si>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</si>
  <si>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</si>
  <si>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</si>
  <si>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</si>
  <si>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</si>
  <si>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</si>
  <si>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</si>
  <si>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</si>
  <si>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</si>
  <si>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</si>
  <si>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</si>
  <si>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</si>
  <si>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</si>
  <si>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</si>
  <si>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</si>
  <si>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</si>
  <si>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</si>
  <si>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</si>
  <si>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</si>
  <si>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</si>
  <si>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</si>
  <si>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</si>
  <si>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</si>
  <si>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</si>
  <si>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</si>
  <si>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</si>
  <si>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</si>
  <si>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</si>
  <si>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</si>
  <si>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</si>
  <si>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</si>
  <si>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</si>
  <si>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</si>
  <si>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</si>
  <si>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</si>
  <si>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</si>
  <si>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</si>
  <si>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</si>
  <si>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</si>
  <si>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</si>
  <si>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</si>
  <si>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</si>
  <si>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</si>
  <si>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</si>
  <si>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</si>
  <si>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</si>
  <si>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</si>
  <si>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</si>
  <si>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</si>
  <si>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</si>
  <si>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</si>
  <si>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</si>
  <si>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</si>
  <si>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</si>
  <si>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</si>
  <si>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</si>
  <si>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</si>
  <si>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</si>
  <si>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</si>
  <si>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</si>
  <si>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</si>
  <si>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</si>
  <si>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</si>
  <si>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</si>
  <si>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</si>
  <si>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</si>
  <si>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</si>
  <si>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</si>
  <si>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</si>
  <si>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</si>
  <si>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</si>
  <si>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</si>
  <si>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</si>
  <si>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</si>
  <si>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</si>
  <si>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</si>
  <si>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</si>
  <si>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</si>
  <si>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</si>
  <si>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</si>
  <si>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</si>
  <si>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</si>
  <si>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</si>
  <si>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</si>
  <si>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</si>
  <si>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</si>
  <si>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</si>
  <si>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</si>
  <si>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</si>
  <si>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</si>
  <si>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</si>
  <si>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</si>
  <si>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</si>
  <si>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</si>
  <si>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</si>
  <si>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</si>
  <si>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</si>
  <si>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</si>
  <si>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</si>
  <si>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</si>
  <si>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</si>
  <si>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</si>
  <si>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</si>
  <si>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</si>
  <si>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</si>
  <si>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</si>
  <si>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</si>
  <si>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</si>
  <si>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</si>
  <si>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</si>
  <si>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</si>
  <si>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</si>
  <si>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</si>
  <si>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</si>
  <si>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</si>
  <si>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</si>
  <si>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</si>
  <si>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</si>
  <si>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</si>
  <si>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</si>
  <si>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</si>
  <si>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</si>
  <si>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</si>
  <si>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</si>
  <si>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</si>
  <si>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</si>
  <si>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</si>
  <si>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</si>
  <si>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</si>
  <si>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</si>
  <si>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</si>
  <si>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</si>
  <si>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</si>
  <si>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</si>
  <si>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</si>
  <si>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</si>
  <si>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</si>
  <si>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</si>
  <si>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</si>
  <si>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</si>
  <si>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</si>
  <si>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</si>
  <si>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</si>
  <si>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</si>
  <si>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</si>
  <si>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</si>
  <si>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</si>
  <si>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</si>
  <si>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</si>
  <si>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</si>
  <si>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</si>
  <si>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</si>
  <si>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</si>
  <si>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</si>
  <si>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</si>
  <si>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</si>
  <si>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</si>
  <si>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</si>
  <si>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</si>
  <si>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</si>
  <si>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</si>
  <si>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</si>
  <si>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</si>
  <si>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</si>
  <si>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</si>
  <si>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</si>
  <si>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</si>
  <si>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</si>
  <si>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</si>
  <si>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</si>
  <si>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</si>
  <si>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</si>
  <si>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</si>
  <si>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</si>
  <si>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</si>
  <si>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</si>
  <si>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</si>
  <si>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</si>
  <si>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</si>
  <si>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</si>
  <si>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</si>
  <si>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</si>
  <si>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</si>
  <si>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</si>
  <si>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</si>
  <si>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</si>
  <si>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</si>
  <si>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</si>
  <si>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</si>
  <si>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</si>
  <si>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</si>
  <si>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</si>
  <si>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</si>
  <si>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</si>
  <si>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</si>
  <si>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</si>
  <si>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</si>
  <si>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</si>
  <si>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</si>
  <si>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</si>
  <si>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</si>
  <si>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</si>
  <si>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</si>
  <si>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</si>
  <si>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</si>
  <si>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</si>
  <si>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</si>
  <si>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</si>
  <si>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</si>
  <si>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</si>
  <si>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</si>
  <si>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</si>
  <si>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</si>
  <si>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</si>
  <si>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</si>
  <si>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</si>
  <si>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</si>
  <si>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</si>
  <si>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</si>
  <si>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</si>
  <si>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</si>
  <si>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</si>
  <si>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</si>
  <si>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</si>
  <si>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</si>
  <si>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</si>
  <si>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</si>
  <si>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</si>
  <si>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</si>
  <si>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</si>
  <si>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</si>
  <si>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</si>
  <si>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</si>
  <si>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</si>
  <si>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</si>
  <si>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</si>
  <si>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</si>
  <si>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</si>
  <si>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</si>
  <si>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</si>
  <si>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</si>
  <si>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</si>
  <si>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</si>
  <si>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</si>
  <si>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</si>
  <si>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</si>
  <si>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</si>
  <si>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</si>
  <si>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</si>
  <si>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</si>
  <si>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</si>
  <si>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</si>
  <si>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</si>
  <si>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</si>
  <si>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</si>
  <si>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</si>
  <si>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</si>
  <si>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</si>
  <si>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</si>
  <si>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</si>
  <si>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</si>
  <si>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</si>
  <si>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</si>
  <si>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</si>
  <si>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</si>
  <si>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</si>
  <si>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</si>
  <si>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</si>
  <si>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</si>
  <si>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</si>
  <si>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</si>
  <si>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</si>
  <si>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</si>
  <si>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</si>
  <si>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</si>
  <si>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</si>
  <si>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</si>
  <si>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</si>
  <si>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</si>
  <si>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</si>
  <si>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</si>
  <si>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</si>
  <si>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</si>
  <si>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</si>
  <si>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</si>
  <si>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</si>
  <si>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</si>
  <si>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</si>
  <si>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</si>
  <si>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</si>
  <si>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</si>
  <si>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</si>
  <si>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</si>
  <si>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</si>
  <si>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</si>
  <si>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</si>
  <si>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</si>
  <si>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</si>
  <si>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</si>
  <si>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</si>
  <si>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</si>
  <si>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</si>
  <si>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</si>
  <si>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</si>
  <si>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</si>
  <si>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</si>
  <si>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</si>
  <si>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</si>
  <si>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</si>
  <si>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</si>
  <si>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</si>
  <si>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</si>
  <si>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</si>
  <si>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</si>
  <si>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</si>
  <si>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</si>
  <si>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</si>
  <si>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</si>
  <si>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</si>
  <si>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</si>
  <si>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</si>
  <si>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</si>
  <si>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</si>
  <si>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</si>
  <si>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</si>
  <si>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</si>
  <si>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</si>
  <si>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</si>
  <si>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</si>
  <si>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</si>
  <si>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</si>
  <si>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</si>
  <si>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</si>
  <si>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</si>
  <si>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</si>
  <si>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</si>
  <si>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</si>
  <si>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</si>
  <si>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</si>
  <si>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</si>
  <si>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</si>
  <si>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</si>
  <si>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</si>
  <si>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</si>
  <si>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</si>
  <si>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</si>
  <si>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</si>
  <si>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</si>
  <si>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</si>
  <si>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</si>
  <si>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</si>
  <si>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</si>
  <si>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</si>
  <si>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</si>
  <si>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</si>
  <si>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</si>
  <si>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</si>
  <si>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</si>
  <si>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</si>
  <si>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</si>
  <si>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</si>
  <si>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</si>
  <si>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</si>
  <si>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</si>
  <si>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</si>
  <si>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</si>
  <si>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</si>
  <si>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</si>
  <si>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</si>
  <si>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</si>
  <si>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</si>
  <si>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</si>
  <si>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</si>
  <si>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</si>
  <si>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</si>
  <si>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</si>
  <si>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</si>
  <si>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</si>
  <si>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</si>
  <si>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</si>
  <si>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</si>
  <si>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</si>
  <si>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</si>
  <si>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</si>
  <si>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</si>
  <si>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</si>
  <si>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</si>
  <si>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</si>
  <si>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</si>
  <si>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</si>
  <si>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</si>
  <si>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</si>
  <si>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</si>
  <si>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</si>
  <si>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</si>
  <si>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</si>
  <si>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</si>
  <si>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</si>
  <si>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</si>
  <si>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</si>
  <si>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</si>
  <si>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</si>
  <si>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</si>
  <si>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</si>
  <si>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</si>
  <si>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</si>
  <si>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</si>
  <si>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</si>
  <si>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</si>
  <si>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</si>
  <si>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</si>
  <si>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</si>
  <si>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</si>
  <si>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</si>
  <si>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</si>
  <si>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</si>
  <si>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</si>
  <si>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</si>
  <si>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</si>
  <si>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</si>
  <si>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</si>
  <si>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</si>
  <si>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</si>
  <si>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</si>
  <si>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</si>
  <si>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</si>
  <si>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</si>
  <si>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</si>
  <si>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</si>
  <si>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</si>
  <si>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</si>
  <si>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</si>
  <si>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</si>
  <si>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</si>
  <si>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</si>
  <si>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</si>
  <si>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</si>
  <si>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</si>
  <si>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</si>
  <si>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</si>
  <si>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</si>
  <si>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</si>
  <si>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</si>
  <si>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</si>
  <si>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</si>
  <si>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</si>
  <si>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</si>
  <si>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</si>
  <si>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</si>
  <si>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</si>
  <si>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</si>
  <si>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</si>
  <si>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</si>
  <si>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</si>
  <si>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</si>
  <si>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</si>
  <si>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</si>
  <si>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</si>
  <si>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</si>
  <si>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</si>
  <si>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</si>
  <si>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</si>
  <si>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</si>
  <si>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</si>
  <si>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</si>
  <si>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</si>
  <si>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</si>
  <si>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</si>
  <si>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</si>
  <si>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</si>
  <si>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</si>
  <si>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</si>
  <si>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</si>
  <si>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</si>
  <si>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</si>
  <si>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</si>
  <si>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</si>
  <si>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</si>
  <si>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</si>
  <si>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</si>
  <si>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</si>
  <si>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</si>
  <si>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</si>
  <si>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</si>
  <si>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</si>
  <si>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</si>
  <si>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</si>
  <si>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</si>
  <si>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</si>
  <si>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</si>
  <si>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</si>
  <si>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</si>
  <si>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</si>
  <si>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</si>
  <si>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</si>
  <si>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</si>
  <si>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</si>
  <si>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</si>
  <si>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</si>
  <si>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</si>
  <si>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</si>
  <si>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</si>
  <si>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</si>
  <si>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</si>
  <si>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</si>
  <si>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</si>
  <si>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</si>
  <si>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</si>
  <si>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</si>
  <si>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</si>
  <si>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</si>
  <si>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</si>
  <si>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</si>
  <si>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</si>
  <si>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</si>
  <si>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</si>
  <si>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</si>
  <si>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</si>
  <si>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</si>
  <si>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</si>
  <si>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</si>
  <si>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</si>
  <si>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</si>
  <si>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</si>
  <si>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</si>
  <si>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</si>
  <si>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</si>
  <si>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</si>
  <si>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</si>
  <si>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</si>
  <si>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</si>
  <si>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</si>
  <si>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</si>
  <si>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</si>
  <si>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</si>
  <si>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</si>
  <si>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</si>
  <si>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</si>
  <si>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</si>
  <si>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</si>
  <si>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</si>
  <si>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</si>
  <si>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</si>
  <si>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</si>
  <si>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</si>
  <si>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</si>
  <si>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</si>
  <si>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</si>
  <si>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</si>
  <si>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</si>
  <si>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</si>
  <si>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</si>
  <si>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</si>
  <si>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</si>
  <si>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</si>
  <si>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</si>
  <si>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</si>
  <si>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</si>
  <si>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</si>
  <si>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</si>
  <si>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</si>
  <si>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</si>
  <si>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</si>
  <si>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</si>
  <si>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</si>
  <si>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</si>
  <si>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</si>
  <si>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</si>
  <si>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</si>
  <si>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</si>
  <si>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</si>
  <si>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</si>
  <si>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</si>
  <si>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</si>
  <si>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</si>
  <si>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</si>
  <si>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</si>
  <si>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</si>
  <si>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</si>
  <si>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</si>
  <si>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</si>
  <si>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</si>
  <si>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</si>
  <si>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</si>
  <si>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</si>
  <si>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</si>
  <si>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</si>
  <si>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</si>
  <si>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</si>
  <si>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</si>
  <si>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</si>
  <si>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</si>
  <si>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</si>
  <si>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</si>
  <si>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</si>
  <si>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</si>
  <si>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</si>
  <si>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</si>
  <si>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</si>
  <si>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</si>
  <si>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</si>
  <si>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</si>
  <si>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</si>
  <si>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</si>
  <si>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</si>
  <si>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</si>
  <si>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</si>
  <si>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</si>
  <si>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</si>
  <si>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</si>
  <si>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</si>
  <si>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</si>
  <si>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</si>
  <si>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</si>
  <si>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</si>
  <si>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</si>
  <si>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</si>
  <si>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</si>
  <si>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</si>
  <si>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</si>
  <si>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</si>
  <si>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</si>
  <si>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</si>
  <si>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</si>
  <si>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</si>
  <si>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</si>
  <si>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</si>
  <si>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</si>
  <si>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</si>
  <si>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</si>
  <si>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</si>
  <si>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</si>
  <si>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</si>
  <si>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</si>
  <si>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</si>
  <si>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</si>
  <si>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</si>
  <si>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</si>
  <si>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</si>
  <si>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</si>
  <si>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</si>
  <si>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</si>
  <si>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</si>
  <si>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</si>
  <si>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</si>
  <si>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</si>
  <si>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</si>
  <si>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</si>
  <si>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</si>
  <si>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</si>
  <si>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</si>
  <si>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</si>
  <si>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</si>
  <si>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</si>
  <si>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</si>
  <si>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</si>
  <si>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</si>
  <si>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</si>
  <si>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</si>
  <si>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</si>
  <si>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</si>
  <si>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</si>
  <si>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</si>
  <si>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</si>
  <si>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</si>
  <si>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</si>
  <si>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</si>
  <si>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</si>
  <si>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</si>
  <si>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</si>
  <si>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</si>
  <si>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</si>
  <si>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</si>
  <si>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</si>
  <si>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</si>
  <si>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</si>
  <si>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</si>
  <si>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</si>
  <si>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</si>
  <si>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</si>
  <si>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</si>
  <si>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</si>
  <si>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</si>
  <si>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</si>
  <si>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</si>
  <si>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</si>
  <si>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</si>
  <si>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</si>
  <si>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</si>
  <si>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</si>
  <si>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</si>
  <si>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</si>
  <si>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</si>
  <si>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</si>
  <si>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</si>
  <si>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</si>
  <si>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</si>
  <si>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</si>
  <si>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</si>
  <si>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</si>
  <si>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</si>
  <si>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</si>
  <si>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</si>
  <si>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</si>
  <si>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</si>
  <si>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</si>
  <si>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</si>
  <si>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</si>
  <si>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</si>
  <si>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</si>
  <si>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</si>
  <si>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</si>
  <si>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</si>
  <si>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</si>
  <si>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</si>
  <si>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</si>
  <si>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</si>
  <si>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</si>
  <si>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</si>
  <si>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</si>
  <si>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</si>
  <si>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</si>
  <si>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</si>
  <si>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</si>
  <si>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</si>
  <si>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</si>
  <si>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</si>
  <si>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</si>
  <si>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</si>
  <si>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</si>
  <si>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</si>
  <si>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</si>
  <si>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</si>
  <si>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</si>
  <si>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</si>
  <si>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</si>
  <si>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</si>
  <si>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</si>
  <si>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</si>
  <si>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</si>
  <si>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</si>
  <si>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</si>
  <si>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</si>
  <si>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</si>
  <si>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</si>
  <si>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</si>
  <si>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</si>
  <si>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</si>
  <si>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</si>
  <si>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</si>
  <si>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</si>
  <si>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</si>
  <si>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</si>
  <si>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</si>
  <si>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</si>
  <si>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</si>
  <si>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</si>
  <si>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</si>
  <si>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</si>
  <si>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</si>
  <si>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</si>
  <si>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</si>
  <si>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</si>
  <si>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</si>
  <si>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</si>
  <si>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</si>
  <si>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</si>
  <si>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</si>
  <si>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</si>
  <si>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</si>
  <si>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</si>
  <si>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</si>
  <si>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</si>
  <si>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</si>
  <si>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</si>
  <si>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</si>
  <si>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</si>
  <si>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</si>
  <si>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</si>
  <si>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</si>
  <si>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</si>
  <si>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</si>
  <si>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</si>
  <si>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</si>
  <si>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</si>
  <si>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</si>
  <si>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</si>
  <si>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</si>
  <si>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</si>
  <si>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</si>
  <si>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</si>
  <si>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</si>
  <si>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</si>
  <si>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</si>
  <si>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</si>
  <si>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</si>
  <si>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</si>
  <si>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</si>
  <si>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</si>
  <si>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</si>
  <si>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</si>
  <si>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</si>
  <si>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</si>
  <si>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</si>
  <si>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</si>
  <si>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</si>
  <si>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</si>
  <si>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</si>
  <si>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</si>
  <si>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</si>
  <si>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</si>
  <si>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</si>
  <si>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</si>
  <si>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</si>
  <si>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</si>
  <si>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</si>
  <si>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</si>
  <si>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</si>
  <si>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</si>
  <si>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</si>
  <si>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</si>
  <si>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</si>
  <si>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</si>
  <si>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</si>
  <si>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</si>
  <si>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</si>
  <si>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</si>
  <si>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</si>
  <si>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</si>
  <si>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</si>
  <si>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</si>
  <si>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</si>
  <si>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</si>
  <si>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</si>
  <si>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</si>
  <si>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</si>
  <si>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</si>
  <si>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</si>
  <si>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</si>
  <si>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</si>
  <si>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</si>
  <si>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</si>
  <si>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</si>
  <si>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</si>
  <si>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</si>
  <si>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</si>
  <si>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</si>
  <si>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</si>
  <si>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</si>
  <si>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</si>
  <si>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</si>
  <si>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</si>
  <si>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</si>
  <si>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</si>
  <si>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</si>
  <si>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</si>
  <si>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</si>
  <si>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</si>
  <si>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</si>
  <si>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</si>
  <si>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</si>
  <si>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</si>
  <si>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</si>
  <si>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</si>
  <si>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</si>
  <si>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</si>
  <si>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</si>
  <si>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</si>
  <si>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</si>
  <si>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</si>
  <si>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</si>
  <si>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</si>
  <si>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</si>
  <si>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</si>
  <si>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</si>
  <si>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</si>
  <si>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</si>
  <si>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</si>
  <si>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</si>
  <si>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</si>
  <si>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</si>
  <si>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</si>
  <si>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</si>
  <si>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</si>
  <si>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</si>
  <si>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</si>
  <si>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</si>
  <si>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</si>
  <si>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</si>
  <si>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</si>
  <si>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</si>
  <si>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</si>
  <si>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</si>
  <si>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</si>
  <si>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</si>
  <si>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</si>
  <si>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</si>
  <si>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</si>
  <si>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</si>
  <si>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</si>
  <si>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</si>
  <si>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</si>
  <si>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</si>
  <si>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</si>
  <si>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</si>
  <si>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</si>
  <si>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</si>
  <si>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</si>
  <si>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</si>
  <si>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</si>
  <si>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</si>
  <si>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</si>
  <si>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</si>
  <si>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</si>
  <si>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</si>
  <si>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</si>
  <si>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</si>
  <si>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</si>
  <si>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</si>
  <si>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</si>
  <si>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</si>
  <si>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</si>
  <si>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</si>
  <si>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</si>
  <si>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</si>
  <si>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</si>
  <si>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</si>
  <si>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</si>
  <si>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</si>
  <si>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</si>
  <si>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</si>
  <si>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</si>
  <si>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</si>
  <si>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</si>
  <si>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</si>
  <si>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</si>
  <si>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</si>
  <si>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</si>
  <si>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</si>
  <si>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</si>
  <si>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</si>
  <si>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</si>
  <si>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</si>
  <si>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</si>
  <si>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</si>
  <si>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</si>
  <si>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</si>
  <si>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</si>
  <si>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</si>
  <si>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</si>
  <si>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</si>
  <si>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</si>
  <si>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</si>
  <si>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</si>
  <si>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</si>
  <si>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</si>
  <si>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</si>
  <si>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</si>
  <si>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</si>
  <si>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</si>
  <si>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</si>
  <si>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</si>
  <si>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</si>
  <si>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</si>
  <si>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</si>
  <si>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</si>
  <si>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</si>
  <si>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</si>
  <si>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</si>
  <si>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</si>
  <si>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</si>
  <si>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</si>
  <si>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</si>
  <si>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</si>
  <si>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</si>
  <si>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</si>
  <si>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</si>
  <si>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</si>
  <si>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</si>
  <si>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</si>
  <si>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</si>
  <si>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</si>
  <si>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</si>
  <si>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</si>
  <si>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</si>
  <si>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</si>
  <si>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</si>
  <si>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</si>
  <si>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</si>
  <si>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</si>
  <si>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</si>
  <si>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</si>
  <si>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</si>
  <si>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</si>
  <si>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</si>
  <si>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</si>
  <si>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</si>
  <si>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</si>
  <si>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</si>
  <si>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</si>
  <si>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</si>
  <si>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</si>
  <si>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</si>
  <si>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</si>
  <si>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</si>
  <si>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</si>
  <si>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</si>
  <si>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</si>
  <si>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</si>
  <si>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</si>
  <si>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</si>
  <si>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</si>
  <si>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</si>
  <si>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</si>
  <si>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</si>
  <si>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</si>
  <si>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</si>
  <si>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</si>
  <si>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</si>
  <si>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</si>
  <si>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</si>
  <si>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</si>
  <si>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</si>
  <si>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</si>
  <si>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</si>
  <si>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</si>
  <si>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</si>
  <si>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</si>
  <si>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</si>
  <si>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</si>
  <si>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</si>
  <si>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</si>
  <si>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</si>
  <si>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</si>
  <si>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</si>
  <si>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</si>
  <si>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</si>
  <si>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</si>
  <si>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</si>
  <si>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</si>
  <si>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</si>
  <si>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</si>
  <si>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</si>
  <si>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</si>
  <si>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</si>
  <si>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</si>
  <si>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</si>
  <si>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</si>
  <si>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</si>
  <si>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</si>
  <si>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</si>
  <si>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</si>
  <si>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</si>
  <si>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</si>
  <si>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</si>
  <si>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</si>
  <si>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</si>
  <si>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</si>
  <si>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</si>
  <si>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</si>
  <si>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</si>
  <si>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</si>
  <si>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</si>
  <si>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</si>
  <si>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</si>
  <si>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</si>
  <si>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</si>
  <si>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</si>
  <si>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</si>
  <si>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</si>
  <si>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</si>
  <si>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</si>
  <si>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</si>
  <si>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</si>
  <si>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</si>
  <si>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</si>
  <si>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</si>
  <si>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</si>
  <si>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</si>
  <si>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</si>
  <si>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</si>
  <si>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</si>
  <si>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</si>
  <si>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</si>
  <si>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</si>
  <si>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</si>
  <si>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</si>
  <si>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</si>
  <si>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</si>
  <si>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</si>
  <si>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</si>
  <si>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</si>
  <si>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</si>
  <si>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</si>
  <si>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</si>
  <si>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</si>
  <si>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</si>
  <si>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</si>
  <si>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</si>
  <si>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</si>
  <si>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</si>
  <si>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</si>
  <si>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</si>
  <si>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</si>
  <si>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</si>
  <si>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</si>
  <si>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</si>
  <si>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</si>
  <si>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</si>
  <si>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</si>
  <si>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</si>
  <si>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</si>
  <si>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</si>
  <si>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</si>
  <si>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</si>
  <si>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</si>
  <si>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</si>
  <si>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</si>
  <si>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</si>
  <si>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</si>
  <si>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</si>
  <si>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</si>
  <si>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</si>
  <si>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</si>
  <si>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</si>
  <si>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</si>
  <si>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</si>
  <si>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</si>
  <si>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</si>
  <si>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</si>
  <si>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</si>
  <si>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</si>
  <si>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</si>
  <si>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</si>
  <si>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</si>
  <si>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</si>
  <si>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</si>
  <si>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</si>
  <si>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</si>
  <si>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</si>
  <si>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</si>
  <si>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</si>
  <si>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</si>
  <si>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</si>
  <si>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</si>
  <si>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</si>
  <si>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</si>
  <si>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</si>
  <si>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</si>
  <si>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</si>
  <si>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</si>
  <si>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</si>
  <si>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</si>
  <si>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</si>
  <si>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</si>
  <si>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</si>
  <si>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</si>
  <si>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</si>
  <si>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</si>
  <si>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</si>
  <si>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</si>
  <si>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</si>
  <si>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</si>
  <si>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</si>
  <si>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</si>
  <si>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</si>
  <si>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</si>
  <si>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</si>
  <si>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</si>
  <si>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</si>
  <si>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</si>
  <si>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</si>
  <si>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</si>
  <si>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</si>
  <si>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</si>
  <si>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</si>
  <si>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</si>
  <si>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</si>
  <si>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</si>
  <si>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</si>
  <si>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</si>
  <si>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</si>
  <si>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</si>
  <si>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</si>
  <si>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</si>
  <si>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</si>
  <si>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</si>
  <si>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</si>
  <si>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</si>
  <si>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</si>
  <si>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</si>
  <si>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</si>
  <si>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</si>
  <si>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</si>
  <si>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</si>
  <si>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</si>
  <si>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</si>
  <si>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</si>
  <si>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</si>
  <si>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</si>
  <si>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</si>
  <si>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</si>
  <si>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</si>
  <si>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</si>
  <si>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</si>
  <si>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</si>
  <si>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</si>
  <si>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</si>
  <si>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</si>
  <si>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</si>
  <si>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</si>
  <si>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</si>
  <si>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</si>
  <si>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</si>
  <si>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</si>
  <si>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</si>
  <si>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</si>
  <si>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</si>
  <si>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</si>
  <si>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</si>
  <si>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</si>
  <si>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</si>
  <si>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</si>
  <si>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</si>
  <si>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</si>
  <si>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</si>
  <si>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</si>
  <si>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</si>
  <si>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</si>
  <si>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</si>
  <si>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</si>
  <si>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</si>
  <si>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</si>
  <si>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</si>
  <si>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</si>
  <si>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</si>
  <si>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</si>
  <si>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</si>
  <si>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</si>
  <si>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</si>
  <si>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</si>
  <si>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</si>
  <si>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</si>
  <si>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</si>
  <si>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</si>
  <si>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</si>
  <si>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</si>
  <si>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</si>
  <si>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</si>
  <si>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</si>
  <si>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</si>
  <si>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</si>
  <si>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</si>
  <si>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</si>
  <si>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</si>
  <si>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</si>
  <si>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</si>
  <si>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</si>
  <si>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</si>
  <si>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</si>
  <si>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</si>
  <si>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</si>
  <si>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</si>
  <si>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</si>
  <si>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</si>
  <si>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</si>
  <si>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</si>
  <si>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</si>
  <si>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</si>
  <si>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</si>
  <si>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</si>
  <si>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</si>
  <si>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</si>
  <si>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</si>
  <si>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</si>
  <si>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</si>
  <si>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</si>
  <si>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</si>
  <si>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</si>
  <si>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</si>
  <si>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</si>
  <si>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</si>
  <si>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</si>
  <si>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</si>
  <si>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</si>
  <si>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</si>
  <si>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</si>
  <si>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</si>
  <si>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</si>
  <si>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</si>
  <si>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</si>
  <si>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</si>
  <si>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</si>
  <si>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</si>
  <si>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</si>
  <si>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</si>
  <si>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</si>
  <si>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</si>
  <si>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</si>
  <si>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</si>
  <si>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</si>
  <si>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</si>
  <si>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</si>
  <si>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</si>
  <si>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</si>
  <si>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</si>
  <si>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</si>
  <si>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</si>
  <si>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</si>
  <si>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</si>
  <si>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</si>
  <si>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</si>
  <si>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</si>
  <si>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</si>
  <si>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</si>
  <si>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</si>
  <si>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</si>
  <si>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</si>
  <si>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</si>
  <si>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</si>
  <si>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</si>
  <si>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</si>
  <si>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</si>
  <si>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</si>
  <si>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</si>
  <si>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</si>
  <si>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</si>
  <si>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</si>
  <si>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</si>
  <si>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</si>
  <si>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</si>
  <si>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</si>
  <si>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</si>
  <si>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</si>
  <si>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</si>
  <si>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</si>
  <si>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</si>
  <si>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</si>
  <si>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</si>
  <si>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</si>
  <si>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</si>
  <si>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</si>
  <si>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</si>
  <si>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</si>
  <si>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</si>
  <si>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</si>
  <si>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</si>
  <si>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</si>
  <si>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</si>
  <si>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</si>
  <si>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</si>
  <si>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</si>
  <si>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</si>
  <si>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</si>
  <si>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</si>
  <si>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</si>
  <si>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</si>
  <si>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</si>
  <si>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</si>
  <si>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</si>
  <si>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</si>
  <si>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</si>
  <si>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</si>
  <si>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</si>
  <si>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</si>
  <si>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</si>
  <si>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</si>
  <si>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</si>
  <si>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</si>
  <si>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</si>
  <si>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</si>
  <si>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</si>
  <si>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</si>
  <si>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</si>
  <si>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</si>
  <si>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</si>
  <si>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</si>
  <si>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</si>
  <si>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</si>
  <si>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</si>
  <si>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</si>
  <si>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</si>
  <si>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</si>
  <si>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</si>
  <si>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</si>
  <si>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</si>
  <si>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</si>
  <si>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</si>
  <si>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</si>
  <si>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</si>
  <si>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</si>
  <si>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</si>
  <si>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</si>
  <si>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</si>
  <si>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</si>
  <si>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</si>
  <si>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</si>
  <si>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</si>
  <si>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</si>
  <si>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</si>
  <si>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</si>
  <si>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</si>
  <si>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</si>
  <si>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</si>
  <si>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</si>
  <si>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</si>
  <si>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</si>
  <si>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</si>
  <si>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</si>
  <si>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</si>
  <si>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</si>
  <si>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</si>
  <si>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</si>
  <si>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</si>
  <si>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</si>
  <si>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</si>
  <si>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</si>
  <si>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</si>
  <si>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</si>
  <si>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</si>
  <si>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</si>
  <si>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</si>
  <si>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</si>
  <si>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</si>
  <si>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</si>
  <si>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</si>
  <si>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</si>
  <si>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</si>
  <si>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</si>
  <si>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</si>
  <si>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</si>
  <si>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</si>
  <si>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</si>
  <si>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</si>
  <si>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</si>
  <si>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</si>
  <si>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</si>
  <si>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</si>
  <si>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</si>
  <si>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</si>
  <si>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</si>
  <si>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</si>
  <si>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</si>
  <si>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</si>
  <si>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</si>
  <si>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</si>
  <si>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</si>
  <si>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</si>
  <si>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</si>
  <si>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</si>
  <si>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</si>
  <si>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</si>
  <si>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</si>
  <si>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</si>
  <si>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</si>
  <si>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</si>
  <si>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</si>
  <si>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</si>
  <si>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</si>
  <si>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</si>
  <si>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</si>
  <si>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</si>
  <si>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</si>
  <si>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</si>
  <si>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</si>
  <si>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</si>
  <si>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</si>
  <si>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</si>
  <si>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</si>
  <si>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</si>
  <si>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</si>
  <si>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</si>
  <si>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</si>
  <si>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</si>
  <si>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</si>
  <si>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</si>
  <si>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</si>
  <si>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</si>
  <si>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</si>
  <si>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</si>
  <si>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</si>
  <si>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</si>
  <si>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</si>
  <si>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</si>
  <si>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</si>
  <si>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</si>
  <si>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</si>
  <si>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</si>
  <si>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</si>
  <si>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</si>
  <si>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</si>
  <si>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</si>
  <si>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</si>
  <si>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</si>
  <si>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</si>
  <si>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</si>
  <si>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</si>
  <si>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</si>
  <si>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</si>
  <si>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</si>
  <si>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</si>
  <si>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</si>
  <si>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</si>
  <si>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</si>
  <si>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</si>
  <si>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</si>
  <si>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</si>
  <si>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</si>
  <si>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</si>
  <si>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</si>
  <si>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</si>
  <si>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</si>
  <si>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</si>
  <si>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</si>
  <si>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</si>
  <si>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</si>
  <si>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</si>
  <si>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</si>
  <si>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</si>
  <si>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</si>
  <si>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</si>
  <si>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</si>
  <si>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</si>
  <si>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</si>
  <si>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</si>
  <si>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</si>
  <si>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</si>
  <si>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</si>
  <si>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</si>
  <si>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</si>
  <si>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</si>
  <si>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</si>
  <si>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</si>
  <si>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</si>
  <si>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</si>
  <si>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</si>
  <si>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</si>
  <si>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</si>
  <si>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</si>
  <si>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</si>
  <si>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</si>
  <si>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</si>
  <si>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</si>
  <si>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</si>
  <si>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</si>
  <si>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</si>
  <si>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</si>
  <si>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</si>
  <si>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</si>
  <si>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</si>
  <si>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</si>
  <si>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</si>
  <si>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</si>
  <si>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</si>
  <si>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</si>
  <si>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</si>
  <si>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</si>
  <si>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</si>
  <si>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</si>
  <si>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</si>
  <si>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</si>
  <si>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</si>
  <si>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</si>
  <si>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</si>
  <si>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</si>
  <si>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</si>
  <si>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</si>
  <si>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</si>
  <si>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</si>
  <si>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</si>
  <si>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</si>
  <si>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</si>
  <si>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</si>
  <si>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</si>
  <si>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</si>
  <si>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</si>
  <si>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</si>
  <si>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</si>
  <si>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</si>
  <si>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</si>
  <si>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</si>
  <si>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</si>
  <si>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</si>
  <si>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</si>
  <si>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</si>
  <si>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</si>
  <si>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</si>
  <si>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</si>
  <si>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</si>
  <si>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</si>
  <si>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</si>
  <si>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</si>
  <si>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</si>
  <si>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</si>
  <si>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</si>
  <si>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</si>
  <si>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</si>
  <si>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</si>
  <si>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</si>
  <si>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</si>
  <si>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</si>
  <si>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</si>
  <si>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</si>
  <si>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</si>
  <si>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</si>
  <si>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</si>
  <si>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</si>
  <si>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</si>
  <si>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</si>
  <si>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</si>
  <si>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</si>
  <si>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</si>
  <si>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</si>
  <si>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</si>
  <si>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</si>
  <si>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</si>
  <si>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</si>
  <si>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</si>
  <si>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</si>
  <si>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</si>
  <si>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</si>
  <si>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</si>
  <si>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</si>
  <si>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</si>
  <si>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</si>
  <si>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</si>
  <si>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</si>
  <si>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</si>
  <si>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</si>
  <si>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</si>
  <si>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</si>
  <si>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</si>
  <si>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</si>
  <si>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</si>
  <si>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</si>
  <si>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</si>
  <si>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</si>
  <si>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</si>
  <si>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</si>
  <si>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</si>
  <si>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</si>
  <si>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</si>
  <si>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</si>
  <si>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</si>
  <si>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</si>
  <si>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</si>
  <si>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</si>
  <si>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</si>
  <si>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</si>
  <si>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</si>
  <si>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</si>
  <si>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</si>
  <si>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</si>
  <si>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</si>
  <si>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</si>
  <si>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</si>
  <si>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</si>
  <si>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</si>
  <si>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</si>
  <si>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</si>
  <si>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</si>
  <si>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</si>
  <si>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</si>
  <si>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</si>
  <si>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</si>
  <si>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</si>
  <si>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</si>
  <si>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</si>
  <si>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</si>
  <si>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</si>
  <si>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</si>
  <si>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</si>
  <si>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</si>
  <si>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</si>
  <si>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</si>
  <si>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</si>
  <si>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</si>
  <si>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</si>
  <si>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</si>
  <si>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</si>
  <si>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</si>
  <si>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</si>
  <si>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</si>
  <si>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</si>
  <si>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</si>
  <si>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</si>
  <si>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</si>
  <si>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</si>
  <si>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</si>
  <si>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</si>
  <si>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</si>
  <si>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</si>
  <si>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</si>
  <si>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</si>
  <si>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</si>
  <si>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</si>
  <si>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</si>
  <si>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</si>
  <si>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</si>
  <si>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</si>
  <si>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</si>
  <si>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</si>
  <si>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</si>
  <si>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</si>
  <si>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</si>
  <si>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</si>
  <si>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</si>
  <si>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</si>
  <si>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</si>
  <si>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</si>
  <si>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</si>
  <si>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</si>
  <si>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</si>
  <si>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</si>
  <si>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</si>
  <si>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</si>
  <si>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</si>
  <si>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</si>
  <si>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</si>
  <si>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</si>
  <si>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</si>
  <si>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</si>
  <si>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</si>
  <si>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</si>
  <si>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</si>
  <si>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</si>
  <si>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</si>
  <si>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</si>
  <si>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</si>
  <si>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</si>
  <si>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</si>
  <si>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</si>
  <si>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</si>
  <si>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</si>
  <si>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</si>
  <si>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</si>
  <si>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</si>
  <si>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</si>
  <si>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</si>
  <si>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</si>
  <si>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</si>
  <si>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</si>
  <si>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</si>
  <si>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</si>
  <si>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</si>
  <si>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</si>
  <si>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</si>
  <si>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</si>
  <si>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</si>
  <si>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</si>
  <si>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</si>
  <si>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</si>
  <si>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</si>
  <si>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</si>
  <si>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</si>
  <si>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</si>
  <si>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</si>
  <si>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</si>
  <si>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</si>
  <si>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</si>
  <si>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</si>
  <si>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</si>
  <si>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</si>
  <si>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</si>
  <si>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</si>
  <si>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</si>
  <si>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</si>
  <si>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</si>
  <si>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</si>
  <si>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</si>
  <si>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</si>
  <si>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</si>
  <si>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</si>
  <si>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</si>
  <si>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</si>
  <si>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</si>
  <si>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</si>
  <si>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</si>
  <si>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</si>
  <si>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</si>
  <si>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</si>
  <si>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</si>
  <si>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</si>
  <si>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</si>
  <si>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</si>
  <si>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</si>
  <si>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</si>
  <si>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</si>
  <si>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</si>
  <si>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</si>
  <si>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</si>
  <si>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</si>
  <si>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</si>
  <si>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</si>
  <si>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</si>
  <si>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</si>
  <si>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</si>
  <si>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</si>
  <si>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</si>
  <si>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</si>
  <si>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</si>
  <si>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</si>
  <si>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</si>
  <si>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</si>
  <si>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</si>
  <si>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</si>
  <si>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</si>
  <si>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</si>
  <si>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</si>
  <si>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</si>
  <si>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</si>
  <si>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</si>
  <si>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</si>
  <si>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</si>
  <si>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</si>
  <si>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</si>
  <si>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</si>
  <si>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</si>
  <si>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</si>
  <si>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</si>
  <si>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</si>
  <si>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</si>
  <si>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</si>
  <si>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</si>
  <si>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</si>
  <si>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</si>
  <si>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</si>
  <si>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</si>
  <si>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</si>
  <si>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</si>
  <si>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</si>
  <si>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</si>
  <si>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</si>
  <si>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</si>
  <si>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</si>
  <si>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</si>
  <si>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</si>
  <si>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</si>
  <si>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</si>
  <si>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</si>
  <si>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</si>
  <si>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</si>
  <si>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</si>
  <si>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</si>
  <si>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</si>
  <si>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</si>
  <si>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</si>
  <si>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</si>
  <si>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</si>
  <si>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</si>
  <si>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</si>
  <si>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</si>
  <si>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</si>
  <si>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</si>
  <si>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</si>
  <si>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</si>
  <si>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</si>
  <si>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</si>
  <si>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</si>
  <si>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</si>
  <si>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</si>
  <si>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</si>
  <si>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</si>
  <si>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</si>
  <si>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</si>
  <si>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</si>
  <si>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</si>
  <si>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</si>
  <si>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</si>
  <si>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</si>
  <si>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</si>
  <si>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</si>
  <si>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</si>
  <si>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</si>
  <si>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</si>
  <si>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</si>
  <si>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</si>
  <si>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</si>
  <si>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</si>
  <si>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</si>
  <si>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</si>
  <si>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</si>
  <si>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</si>
  <si>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</si>
  <si>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</si>
  <si>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</si>
  <si>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</si>
  <si>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</si>
  <si>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</si>
  <si>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</si>
  <si>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</si>
  <si>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</si>
  <si>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</si>
  <si>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</si>
  <si>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</si>
  <si>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</si>
  <si>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</si>
  <si>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</si>
  <si>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</si>
  <si>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</si>
  <si>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</si>
  <si>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</si>
  <si>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</si>
  <si>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</si>
  <si>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</si>
  <si>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</si>
  <si>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</si>
  <si>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</si>
  <si>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</si>
  <si>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</si>
  <si>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</si>
  <si>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</si>
  <si>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</si>
  <si>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</si>
  <si>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</si>
  <si>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</si>
  <si>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</si>
  <si>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</si>
  <si>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</si>
  <si>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</si>
  <si>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</si>
  <si>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</si>
  <si>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</si>
  <si>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</si>
  <si>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</si>
  <si>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</si>
  <si>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</si>
  <si>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</si>
  <si>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</si>
  <si>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</si>
  <si>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</si>
  <si>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</si>
  <si>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</si>
  <si>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</si>
  <si>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</si>
  <si>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</si>
  <si>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</si>
  <si>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</si>
  <si>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</si>
  <si>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</si>
  <si>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</si>
  <si>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</si>
  <si>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</si>
  <si>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</si>
  <si>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</si>
  <si>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</si>
  <si>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</si>
  <si>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</si>
  <si>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</si>
  <si>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</si>
  <si>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</si>
  <si>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</si>
  <si>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</si>
  <si>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</si>
  <si>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</si>
  <si>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</si>
  <si>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</si>
  <si>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</si>
  <si>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</si>
  <si>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</si>
  <si>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</si>
  <si>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</si>
  <si>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</si>
  <si>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</si>
  <si>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</si>
  <si>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</si>
  <si>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</si>
  <si>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</si>
  <si>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</si>
  <si>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</si>
  <si>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</si>
  <si>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</si>
  <si>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</si>
  <si>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</si>
  <si>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</si>
  <si>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</si>
  <si>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</si>
  <si>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</si>
  <si>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</si>
  <si>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</si>
  <si>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</si>
  <si>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</si>
  <si>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</si>
  <si>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</si>
  <si>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</si>
  <si>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</si>
  <si>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</si>
  <si>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</si>
  <si>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</si>
  <si>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</si>
  <si>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</si>
  <si>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</si>
  <si>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</si>
  <si>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</si>
  <si>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</si>
  <si>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</si>
  <si>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</si>
  <si>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</si>
  <si>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</si>
  <si>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</si>
  <si>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</si>
  <si>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</si>
  <si>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</si>
  <si>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</si>
  <si>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</si>
  <si>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</si>
  <si>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</si>
  <si>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</si>
  <si>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</si>
  <si>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</si>
  <si>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</si>
  <si>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</si>
  <si>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</si>
  <si>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</si>
  <si>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</si>
  <si>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</si>
  <si>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</si>
  <si>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</si>
  <si>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</si>
  <si>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</si>
  <si>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</si>
  <si>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</si>
  <si>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</si>
  <si>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</si>
  <si>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</si>
  <si>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</si>
  <si>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</si>
  <si>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</si>
  <si>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</si>
  <si>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</si>
  <si>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</si>
  <si>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</si>
  <si>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</si>
  <si>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</si>
  <si>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</si>
  <si>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</si>
  <si>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</si>
  <si>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</si>
  <si>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</si>
  <si>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</si>
  <si>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</si>
  <si>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</si>
  <si>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</si>
  <si>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</si>
  <si>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</si>
  <si>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</si>
  <si>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</si>
  <si>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</si>
  <si>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</si>
  <si>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</si>
  <si>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</si>
  <si>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</si>
  <si>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</si>
  <si>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</si>
  <si>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</si>
  <si>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</si>
  <si>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</si>
  <si>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</si>
  <si>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</si>
  <si>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</si>
  <si>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</si>
  <si>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</si>
  <si>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</si>
  <si>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</si>
  <si>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</si>
  <si>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</si>
  <si>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</si>
  <si>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</si>
  <si>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</si>
  <si>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</si>
  <si>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</si>
  <si>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</si>
  <si>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</si>
  <si>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</si>
  <si>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</si>
  <si>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</si>
  <si>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</si>
  <si>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</si>
  <si>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</si>
  <si>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</si>
  <si>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</si>
  <si>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</si>
  <si>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</si>
  <si>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</si>
  <si>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</si>
  <si>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</si>
  <si>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</si>
  <si>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</si>
  <si>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</si>
  <si>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</si>
  <si>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</si>
  <si>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</si>
  <si>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</si>
  <si>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</si>
  <si>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</si>
  <si>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</si>
  <si>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</si>
  <si>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</si>
  <si>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</si>
  <si>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</si>
  <si>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</si>
  <si>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</si>
  <si>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</si>
  <si>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</si>
  <si>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</si>
  <si>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</si>
  <si>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</si>
  <si>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</si>
  <si>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</si>
  <si>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</si>
  <si>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</si>
  <si>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</si>
  <si>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</si>
  <si>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</si>
  <si>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</si>
  <si>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</si>
  <si>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</si>
  <si>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</si>
  <si>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</si>
  <si>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</si>
  <si>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</si>
  <si>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</si>
  <si>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</si>
  <si>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</si>
  <si>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</si>
  <si>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</si>
  <si>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</si>
  <si>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</si>
  <si>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</si>
  <si>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</si>
  <si>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</si>
  <si>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</si>
  <si>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</si>
  <si>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</si>
  <si>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</si>
  <si>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</si>
  <si>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</si>
  <si>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</si>
  <si>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</si>
  <si>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</si>
  <si>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</si>
  <si>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</si>
  <si>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</si>
  <si>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</si>
  <si>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</si>
  <si>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</si>
  <si>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</si>
  <si>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</si>
  <si>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</si>
  <si>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</si>
  <si>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</si>
  <si>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</si>
  <si>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</si>
  <si>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</si>
  <si>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</si>
  <si>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</si>
  <si>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</si>
  <si>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</si>
  <si>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</si>
  <si>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</si>
  <si>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</si>
  <si>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</si>
  <si>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</si>
  <si>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</si>
  <si>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</si>
  <si>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</si>
  <si>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</si>
  <si>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</si>
  <si>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</si>
  <si>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</si>
  <si>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</si>
  <si>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</si>
  <si>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</si>
  <si>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</si>
  <si>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</si>
  <si>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</si>
  <si>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</si>
  <si>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</si>
  <si>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</si>
  <si>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</si>
  <si>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</si>
  <si>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</si>
  <si>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</si>
  <si>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</si>
  <si>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</si>
  <si>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</si>
  <si>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</si>
  <si>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</si>
  <si>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</si>
  <si>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</si>
  <si>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</si>
  <si>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</si>
  <si>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</si>
  <si>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</si>
  <si>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</si>
  <si>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</si>
  <si>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</si>
  <si>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</si>
  <si>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</si>
  <si>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</si>
  <si>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</si>
  <si>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</si>
  <si>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</si>
  <si>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</si>
  <si>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</si>
  <si>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</si>
  <si>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</si>
  <si>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</si>
  <si>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</si>
  <si>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</si>
  <si>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</si>
  <si>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</si>
  <si>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</si>
  <si>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</si>
  <si>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</si>
  <si>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</si>
  <si>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</si>
  <si>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</si>
  <si>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</si>
  <si>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</si>
  <si>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</si>
  <si>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</si>
  <si>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</si>
  <si>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</si>
  <si>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</si>
  <si>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</si>
  <si>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</si>
  <si>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</si>
  <si>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</si>
  <si>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</si>
  <si>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</si>
  <si>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</si>
  <si>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</si>
  <si>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</si>
  <si>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</si>
  <si>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</si>
  <si>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</si>
  <si>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</si>
  <si>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</si>
  <si>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</si>
  <si>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</si>
  <si>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</si>
  <si>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</si>
  <si>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</si>
  <si>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</si>
  <si>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</si>
  <si>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</si>
  <si>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</si>
  <si>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</si>
  <si>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</si>
  <si>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</si>
  <si>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</si>
  <si>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</si>
  <si>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</si>
  <si>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</si>
  <si>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</si>
  <si>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</si>
  <si>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</si>
  <si>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</si>
  <si>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</si>
  <si>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</si>
  <si>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</si>
  <si>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</si>
  <si>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</si>
  <si>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</si>
  <si>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</si>
  <si>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</si>
  <si>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</si>
  <si>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</si>
  <si>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</si>
  <si>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</si>
  <si>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</si>
  <si>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</si>
  <si>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</si>
  <si>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</si>
  <si>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</si>
  <si>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</si>
  <si>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</si>
  <si>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</si>
  <si>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</si>
  <si>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</si>
  <si>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</si>
  <si>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</si>
  <si>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</si>
  <si>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</si>
  <si>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</si>
  <si>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</si>
  <si>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</si>
  <si>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</si>
  <si>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</si>
  <si>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</si>
  <si>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</si>
  <si>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</si>
  <si>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</si>
  <si>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</si>
  <si>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</si>
  <si>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</si>
  <si>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</si>
  <si>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</si>
  <si>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</si>
  <si>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</si>
  <si>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</si>
  <si>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</si>
  <si>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</si>
  <si>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</si>
  <si>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</si>
  <si>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</si>
  <si>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</si>
  <si>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</si>
  <si>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</si>
  <si>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</si>
  <si>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</si>
  <si>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</si>
  <si>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</si>
  <si>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</si>
  <si>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</si>
  <si>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</si>
  <si>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</si>
  <si>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</si>
  <si>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</si>
  <si>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</si>
  <si>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</si>
  <si>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</si>
  <si>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</si>
  <si>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</si>
  <si>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</si>
  <si>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</si>
  <si>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</si>
  <si>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</si>
  <si>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</si>
  <si>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</si>
  <si>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</si>
  <si>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</si>
  <si>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</si>
  <si>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</si>
  <si>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</si>
  <si>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</si>
  <si>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</si>
  <si>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</si>
  <si>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</si>
  <si>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</si>
  <si>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</si>
  <si>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</si>
  <si>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</si>
  <si>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</si>
  <si>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</si>
  <si>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</si>
  <si>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</si>
  <si>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</si>
  <si>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</si>
  <si>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</si>
  <si>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</si>
  <si>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</si>
  <si>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</si>
  <si>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</si>
  <si>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</si>
  <si>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</si>
  <si>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</si>
  <si>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</si>
  <si>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</si>
  <si>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</si>
  <si>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</si>
  <si>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</si>
  <si>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</si>
  <si>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</si>
  <si>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</si>
  <si>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</si>
  <si>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</si>
  <si>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</si>
  <si>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</si>
  <si>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</si>
  <si>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</si>
  <si>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</si>
  <si>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</si>
  <si>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</si>
  <si>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</si>
  <si>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</si>
  <si>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</si>
  <si>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</si>
  <si>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</si>
  <si>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</si>
  <si>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</si>
  <si>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</si>
  <si>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</si>
  <si>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</si>
  <si>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</si>
  <si>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</si>
  <si>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</si>
  <si>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</si>
  <si>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</si>
  <si>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</si>
  <si>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</si>
  <si>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</si>
  <si>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</si>
  <si>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</si>
  <si>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</si>
  <si>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</si>
  <si>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</si>
  <si>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</si>
  <si>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</si>
  <si>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</si>
  <si>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</si>
  <si>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</si>
  <si>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</si>
  <si>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</si>
  <si>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</si>
  <si>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</si>
  <si>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</si>
  <si>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</si>
  <si>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</si>
  <si>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</si>
  <si>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</si>
  <si>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</si>
  <si>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</si>
  <si>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</si>
  <si>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</si>
  <si>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</si>
  <si>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</si>
  <si>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</si>
  <si>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</si>
  <si>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</si>
  <si>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</si>
  <si>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</si>
  <si>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</si>
  <si>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</si>
  <si>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</si>
  <si>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</si>
  <si>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</si>
  <si>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</si>
  <si>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</si>
  <si>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</si>
  <si>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</si>
  <si>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</si>
  <si>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</si>
  <si>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</si>
  <si>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</si>
  <si>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</si>
  <si>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</si>
  <si>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</si>
  <si>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</si>
  <si>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</si>
  <si>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</si>
  <si>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</si>
  <si>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</si>
  <si>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</si>
  <si>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</si>
  <si>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</si>
  <si>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</si>
  <si>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</si>
  <si>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</si>
  <si>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</si>
  <si>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</si>
  <si>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</si>
  <si>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</si>
  <si>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</si>
  <si>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</si>
  <si>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</si>
  <si>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</si>
  <si>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</si>
  <si>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</si>
  <si>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</si>
  <si>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</si>
  <si>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</si>
  <si>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</si>
  <si>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</si>
  <si>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</si>
  <si>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</si>
  <si>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</si>
  <si>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</si>
  <si>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</si>
  <si>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</si>
  <si>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</si>
  <si>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</si>
  <si>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</si>
  <si>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</si>
  <si>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</si>
  <si>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</si>
  <si>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</si>
  <si>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</si>
  <si>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</si>
  <si>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</si>
  <si>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</si>
  <si>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</si>
  <si>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</si>
  <si>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</si>
  <si>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</si>
  <si>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</si>
  <si>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</si>
  <si>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</si>
  <si>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</si>
  <si>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</si>
  <si>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</si>
  <si>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</si>
  <si>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</si>
  <si>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</si>
  <si>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</si>
  <si>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</si>
  <si>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</si>
  <si>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</si>
  <si>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</si>
  <si>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</si>
  <si>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</si>
  <si>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</si>
  <si>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</si>
  <si>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</si>
  <si>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</si>
  <si>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</si>
  <si>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</si>
  <si>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</si>
  <si>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</si>
  <si>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</si>
  <si>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</si>
  <si>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</si>
  <si>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</si>
  <si>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</si>
  <si>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</si>
  <si>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</si>
  <si>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</si>
  <si>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</si>
  <si>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</si>
  <si>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</si>
  <si>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</si>
  <si>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</si>
  <si>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</si>
  <si>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</si>
  <si>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</si>
  <si>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</si>
  <si>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</si>
  <si>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</si>
  <si>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</si>
  <si>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</si>
  <si>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</si>
  <si>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</si>
  <si>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</si>
  <si>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</si>
  <si>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</si>
  <si>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</si>
  <si>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</si>
  <si>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</si>
  <si>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</si>
  <si>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</si>
  <si>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</si>
  <si>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</si>
  <si>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</si>
  <si>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</si>
  <si>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</si>
  <si>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</si>
  <si>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</si>
  <si>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</si>
  <si>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</si>
  <si>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</si>
  <si>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</si>
  <si>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</si>
  <si>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</si>
  <si>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</si>
  <si>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</si>
  <si>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</si>
  <si>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</si>
  <si>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</si>
  <si>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</si>
  <si>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</si>
  <si>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</si>
  <si>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</si>
  <si>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</si>
  <si>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</si>
  <si>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</si>
  <si>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</si>
  <si>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</si>
  <si>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</si>
  <si>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</si>
  <si>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</si>
  <si>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</si>
  <si>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</si>
  <si>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</si>
  <si>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</si>
  <si>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</si>
  <si>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</si>
  <si>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</si>
  <si>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</si>
  <si>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</si>
  <si>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</si>
  <si>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</si>
  <si>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</si>
  <si>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</si>
  <si>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</si>
  <si>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</si>
  <si>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</si>
  <si>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</si>
  <si>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</si>
  <si>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</si>
  <si>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</si>
  <si>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</si>
  <si>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</si>
  <si>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</si>
  <si>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</si>
  <si>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</si>
  <si>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</si>
  <si>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</si>
  <si>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</si>
  <si>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</si>
  <si>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</si>
  <si>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</si>
  <si>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</si>
  <si>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</si>
  <si>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</si>
  <si>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</si>
  <si>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</si>
  <si>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</si>
  <si>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</si>
  <si>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</si>
  <si>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</si>
  <si>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</si>
  <si>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</si>
  <si>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</si>
  <si>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</si>
  <si>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</si>
  <si>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</si>
  <si>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</si>
  <si>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</si>
  <si>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</si>
  <si>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</si>
  <si>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</si>
  <si>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</si>
  <si>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</si>
  <si>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</si>
  <si>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</si>
  <si>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</si>
  <si>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</si>
  <si>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</si>
  <si>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</si>
  <si>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</si>
  <si>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</si>
  <si>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</si>
  <si>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</si>
  <si>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</si>
  <si>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</si>
  <si>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</si>
  <si>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</si>
  <si>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</si>
  <si>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</si>
  <si>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</si>
  <si>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</si>
  <si>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</si>
  <si>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</si>
  <si>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</si>
  <si>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</si>
  <si>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</si>
  <si>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</si>
  <si>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</si>
  <si>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</si>
  <si>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</si>
  <si>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</si>
  <si>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</si>
  <si>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</si>
  <si>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</si>
  <si>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</si>
  <si>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</si>
  <si>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</si>
  <si>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</si>
  <si>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</si>
  <si>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</si>
  <si>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</si>
  <si>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</si>
  <si>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</si>
  <si>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</si>
  <si>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</si>
  <si>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</si>
  <si>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</si>
  <si>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</si>
  <si>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</si>
  <si>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</si>
  <si>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</si>
  <si>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</si>
  <si>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</si>
  <si>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</si>
  <si>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</si>
  <si>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</si>
  <si>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</si>
  <si>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</si>
  <si>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</si>
  <si>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</si>
  <si>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</si>
  <si>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</si>
  <si>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</si>
  <si>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</si>
  <si>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</si>
  <si>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</si>
  <si>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</si>
  <si>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</si>
  <si>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</si>
  <si>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</si>
  <si>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</si>
  <si>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</si>
  <si>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</si>
  <si>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</si>
  <si>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</si>
  <si>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</si>
  <si>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</si>
  <si>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</si>
  <si>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</si>
  <si>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</si>
  <si>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</si>
  <si>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</si>
  <si>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</si>
  <si>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</si>
  <si>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</si>
  <si>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</si>
  <si>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</si>
  <si>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</si>
  <si>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</si>
  <si>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</si>
  <si>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</si>
  <si>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</si>
  <si>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</si>
  <si>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</si>
  <si>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</si>
  <si>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</si>
  <si>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</si>
  <si>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</si>
  <si>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</si>
  <si>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</si>
  <si>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</si>
  <si>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</si>
  <si>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</si>
  <si>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</si>
  <si>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</si>
  <si>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</si>
  <si>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</si>
  <si>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</si>
  <si>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</si>
  <si>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</si>
  <si>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</si>
  <si>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</si>
  <si>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</si>
  <si>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</si>
  <si>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</si>
  <si>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</si>
  <si>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</si>
  <si>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</si>
  <si>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</si>
  <si>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</si>
  <si>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</si>
  <si>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</si>
  <si>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</si>
  <si>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</si>
  <si>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</si>
  <si>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</si>
  <si>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</si>
  <si>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</si>
  <si>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</si>
  <si>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</si>
  <si>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</si>
  <si>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</si>
  <si>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</si>
  <si>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</si>
  <si>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</si>
  <si>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</si>
  <si>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</si>
  <si>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</si>
  <si>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</si>
  <si>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</si>
  <si>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</si>
  <si>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</si>
  <si>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</si>
  <si>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</si>
  <si>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</si>
  <si>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</si>
  <si>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</si>
  <si>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</si>
  <si>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</si>
  <si>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</si>
  <si>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</si>
  <si>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</si>
  <si>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</si>
  <si>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</si>
  <si>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</si>
  <si>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</si>
  <si>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</si>
  <si>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</si>
  <si>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</si>
  <si>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</si>
  <si>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</si>
  <si>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</si>
  <si>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</si>
  <si>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</si>
  <si>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</si>
  <si>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</si>
  <si>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</si>
  <si>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</si>
  <si>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</si>
  <si>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</si>
  <si>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</si>
  <si>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</si>
  <si>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</si>
  <si>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</si>
  <si>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</si>
  <si>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</si>
  <si>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</si>
  <si>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</si>
  <si>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</si>
  <si>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</si>
  <si>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</si>
  <si>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</si>
  <si>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</si>
  <si>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</si>
  <si>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</si>
  <si>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</si>
  <si>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</si>
  <si>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</si>
  <si>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</si>
  <si>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</si>
  <si>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</si>
  <si>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</si>
  <si>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</si>
  <si>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</si>
  <si>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</si>
  <si>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</si>
  <si>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</si>
  <si>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</si>
  <si>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</si>
  <si>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</si>
  <si>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</si>
  <si>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</si>
  <si>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</si>
  <si>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</si>
  <si>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</si>
  <si>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</si>
  <si>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</si>
  <si>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</si>
  <si>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</si>
  <si>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</si>
  <si>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</si>
  <si>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</si>
  <si>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</si>
  <si>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</si>
  <si>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</si>
  <si>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</si>
  <si>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</si>
  <si>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</si>
  <si>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</si>
  <si>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</si>
  <si>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</si>
  <si>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</si>
  <si>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</si>
  <si>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</si>
  <si>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</si>
  <si>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</si>
  <si>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</si>
  <si>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</si>
  <si>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</si>
  <si>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</si>
  <si>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</si>
  <si>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</si>
  <si>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</si>
  <si>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</si>
  <si>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</si>
  <si>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</si>
  <si>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</si>
  <si>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</si>
  <si>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</si>
  <si>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</si>
  <si>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</si>
  <si>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</si>
  <si>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</si>
  <si>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</si>
  <si>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</si>
  <si>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</si>
  <si>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</si>
  <si>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</si>
  <si>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</si>
  <si>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</si>
  <si>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</si>
  <si>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</si>
  <si>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</si>
  <si>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</si>
  <si>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</si>
  <si>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</si>
  <si>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</si>
  <si>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</si>
  <si>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</si>
  <si>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</si>
  <si>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</si>
  <si>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</si>
  <si>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</si>
  <si>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</si>
  <si>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</si>
  <si>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</si>
  <si>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</si>
  <si>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</si>
  <si>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</si>
  <si>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</si>
  <si>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</si>
  <si>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</si>
  <si>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</si>
  <si>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</si>
  <si>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</si>
  <si>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</si>
  <si>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</si>
  <si>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</si>
  <si>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</si>
  <si>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</si>
  <si>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</si>
  <si>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</si>
  <si>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</si>
  <si>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</si>
  <si>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</si>
  <si>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</si>
  <si>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</si>
  <si>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</si>
  <si>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</si>
  <si>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</si>
  <si>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</si>
  <si>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</si>
  <si>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</si>
  <si>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</si>
  <si>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</si>
  <si>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</si>
  <si>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</si>
  <si>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</si>
  <si>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</si>
  <si>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</si>
  <si>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</si>
  <si>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</si>
  <si>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</si>
  <si>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</si>
  <si>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</si>
  <si>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</si>
  <si>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</si>
  <si>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</si>
  <si>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</si>
  <si>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</si>
  <si>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</si>
  <si>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</si>
  <si>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</si>
  <si>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</si>
  <si>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</si>
  <si>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</si>
  <si>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</si>
  <si>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</si>
  <si>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</si>
  <si>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</si>
  <si>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</si>
  <si>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</si>
  <si>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</si>
  <si>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</si>
  <si>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</si>
  <si>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</si>
  <si>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</si>
  <si>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</si>
  <si>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</si>
  <si>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</si>
  <si>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</si>
  <si>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</si>
  <si>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</si>
  <si>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</si>
  <si>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</si>
  <si>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</si>
  <si>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</si>
  <si>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</si>
  <si>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</si>
  <si>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</si>
  <si>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</si>
  <si>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</si>
  <si>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</si>
  <si>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</si>
  <si>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</si>
  <si>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</si>
  <si>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</si>
  <si>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</si>
  <si>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</si>
  <si>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</si>
  <si>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</si>
  <si>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</si>
  <si>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</si>
  <si>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</si>
  <si>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</si>
  <si>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</si>
  <si>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</si>
  <si>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</si>
  <si>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</si>
  <si>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</si>
  <si>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</si>
  <si>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</si>
  <si>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</si>
  <si>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</si>
  <si>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</si>
  <si>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</si>
  <si>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</si>
  <si>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</si>
  <si>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</si>
  <si>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</si>
  <si>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</si>
  <si>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</si>
  <si>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</si>
  <si>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</si>
  <si>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</si>
  <si>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</si>
  <si>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</si>
  <si>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</si>
  <si>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</si>
  <si>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</si>
  <si>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</si>
  <si>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</si>
  <si>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</si>
  <si>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</si>
  <si>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</si>
  <si>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</si>
  <si>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</si>
  <si>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</si>
  <si>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</si>
  <si>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</si>
  <si>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</si>
  <si>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</si>
  <si>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</si>
  <si>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</si>
  <si>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</si>
  <si>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</si>
  <si>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</si>
  <si>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</si>
  <si>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</si>
  <si>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</si>
  <si>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</si>
  <si>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</si>
  <si>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</si>
  <si>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</si>
  <si>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</si>
  <si>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</si>
  <si>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</si>
  <si>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</si>
  <si>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</si>
  <si>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</si>
  <si>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</si>
  <si>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</si>
  <si>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</si>
  <si>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</si>
  <si>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</si>
  <si>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</si>
  <si>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</si>
  <si>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</si>
  <si>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</si>
  <si>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</si>
  <si>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</si>
  <si>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</si>
  <si>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</si>
  <si>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</si>
  <si>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</si>
  <si>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</si>
  <si>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</si>
  <si>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</si>
  <si>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</si>
  <si>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</si>
  <si>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</si>
  <si>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</si>
  <si>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</si>
  <si>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</si>
  <si>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</si>
  <si>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</si>
  <si>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</si>
  <si>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</si>
  <si>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</si>
  <si>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</si>
  <si>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</si>
  <si>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</si>
  <si>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</si>
  <si>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</si>
  <si>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</si>
  <si>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</si>
  <si>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</si>
  <si>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</si>
  <si>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</si>
  <si>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</si>
  <si>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</si>
  <si>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</si>
  <si>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</si>
  <si>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</si>
  <si>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</si>
  <si>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</si>
  <si>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</si>
  <si>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</si>
  <si>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</si>
  <si>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</si>
  <si>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</si>
  <si>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</si>
  <si>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</si>
  <si>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</si>
  <si>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</si>
  <si>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</si>
  <si>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</si>
  <si>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</si>
  <si>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</si>
  <si>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</si>
  <si>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</si>
  <si>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</si>
  <si>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</si>
  <si>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</si>
  <si>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</si>
  <si>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</si>
  <si>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</si>
  <si>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</si>
  <si>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</si>
  <si>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</si>
  <si>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</si>
  <si>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</si>
  <si>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</si>
  <si>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</si>
  <si>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</si>
  <si>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</si>
  <si>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</si>
  <si>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</si>
  <si>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</si>
  <si>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</si>
  <si>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</si>
  <si>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</si>
  <si>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</si>
  <si>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</si>
  <si>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</si>
  <si>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</si>
  <si>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</si>
  <si>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</si>
  <si>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</si>
  <si>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</si>
  <si>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</si>
  <si>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</si>
  <si>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</si>
  <si>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</si>
  <si>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</si>
  <si>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</si>
  <si>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</si>
  <si>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</si>
  <si>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</si>
  <si>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</si>
  <si>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</si>
  <si>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</si>
  <si>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</si>
  <si>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</si>
  <si>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</si>
  <si>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</si>
  <si>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</si>
  <si>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</si>
  <si>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</si>
  <si>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</si>
  <si>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</si>
  <si>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</si>
  <si>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</si>
  <si>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</si>
  <si>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</si>
  <si>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</si>
  <si>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</si>
  <si>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</si>
  <si>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</si>
  <si>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</si>
  <si>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</si>
  <si>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</si>
  <si>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</si>
  <si>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</si>
  <si>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</si>
  <si>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</si>
  <si>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</si>
  <si>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</si>
  <si>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</si>
  <si>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</si>
  <si>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</si>
  <si>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</si>
  <si>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</si>
  <si>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</si>
  <si>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</si>
  <si>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</si>
  <si>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</si>
  <si>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</si>
  <si>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</si>
  <si>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</si>
  <si>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</si>
  <si>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</si>
  <si>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</si>
  <si>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</si>
  <si>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</si>
  <si>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</si>
  <si>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</si>
  <si>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</si>
  <si>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</si>
  <si>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</si>
  <si>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</si>
  <si>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</si>
  <si>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</si>
  <si>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</si>
  <si>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</si>
  <si>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</si>
  <si>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</si>
  <si>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</si>
  <si>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</si>
  <si>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</si>
  <si>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</si>
  <si>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</si>
  <si>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</si>
  <si>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</si>
  <si>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</si>
  <si>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</si>
  <si>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</si>
  <si>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</si>
  <si>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</si>
  <si>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</si>
  <si>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</si>
  <si>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</si>
  <si>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</si>
  <si>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</si>
  <si>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</si>
  <si>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</si>
  <si>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</si>
  <si>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</si>
  <si>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</si>
  <si>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</si>
  <si>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</si>
  <si>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</si>
  <si>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</si>
  <si>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</si>
  <si>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</si>
  <si>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</si>
  <si>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</si>
  <si>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</si>
  <si>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</si>
  <si>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</si>
  <si>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</si>
  <si>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</si>
  <si>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</si>
  <si>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</si>
  <si>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</si>
  <si>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</si>
  <si>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</si>
  <si>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</si>
  <si>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</si>
  <si>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</si>
  <si>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</si>
  <si>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</si>
  <si>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</si>
  <si>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</si>
  <si>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</si>
  <si>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</si>
  <si>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</si>
  <si>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</si>
  <si>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</si>
  <si>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</si>
  <si>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</si>
  <si>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</si>
  <si>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</si>
  <si>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</si>
  <si>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</si>
  <si>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</si>
  <si>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</si>
  <si>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</si>
  <si>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</si>
  <si>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</si>
  <si>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</si>
  <si>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</si>
  <si>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</si>
  <si>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</si>
  <si>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</si>
  <si>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</si>
  <si>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</si>
  <si>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</si>
  <si>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</si>
  <si>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</si>
  <si>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</si>
  <si>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</si>
  <si>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</si>
  <si>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</si>
  <si>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</si>
  <si>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</si>
  <si>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</si>
  <si>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</si>
  <si>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</si>
  <si>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</si>
  <si>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</si>
  <si>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</si>
  <si>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</si>
  <si>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</si>
  <si>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</si>
  <si>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</si>
  <si>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</si>
  <si>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</si>
  <si>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</si>
  <si>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</si>
  <si>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</si>
  <si>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</si>
  <si>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</si>
  <si>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</si>
  <si>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</si>
  <si>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</si>
  <si>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</si>
  <si>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</si>
  <si>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</si>
  <si>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</si>
  <si>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</si>
  <si>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</si>
  <si>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</si>
  <si>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</si>
  <si>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</si>
  <si>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</si>
  <si>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</si>
  <si>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</si>
  <si>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</si>
  <si>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</si>
  <si>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</si>
  <si>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</si>
  <si>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</si>
  <si>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</si>
  <si>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</si>
  <si>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</si>
  <si>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</si>
  <si>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</si>
  <si>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</si>
  <si>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</si>
  <si>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</si>
  <si>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</si>
  <si>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</si>
  <si>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</si>
  <si>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</si>
  <si>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</si>
  <si>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</si>
  <si>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</si>
  <si>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</si>
  <si>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</si>
  <si>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</si>
  <si>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</si>
  <si>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</si>
  <si>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</si>
  <si>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</si>
  <si>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</si>
  <si>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</si>
  <si>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</si>
  <si>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</si>
  <si>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</si>
  <si>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</si>
  <si>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</si>
  <si>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</si>
  <si>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</si>
  <si>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</si>
  <si>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</si>
  <si>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</si>
  <si>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</si>
  <si>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</si>
  <si>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</si>
  <si>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</si>
  <si>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</si>
  <si>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</si>
  <si>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</si>
  <si>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</si>
  <si>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</si>
  <si>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</si>
  <si>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</si>
  <si>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</si>
  <si>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</si>
  <si>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</si>
  <si>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</si>
  <si>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</si>
  <si>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</si>
  <si>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</si>
  <si>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</si>
  <si>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</si>
  <si>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</si>
  <si>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</si>
  <si>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</si>
  <si>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</si>
  <si>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</si>
  <si>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</si>
  <si>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</si>
  <si>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</si>
  <si>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</si>
  <si>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</si>
  <si>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</si>
  <si>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</si>
  <si>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</si>
  <si>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</si>
  <si>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</si>
  <si>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</si>
  <si>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</si>
  <si>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</si>
  <si>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</si>
  <si>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</si>
  <si>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</si>
  <si>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</si>
  <si>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</si>
  <si>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</si>
  <si>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</si>
  <si>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</si>
  <si>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</si>
  <si>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</si>
  <si>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</si>
  <si>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</si>
  <si>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</si>
  <si>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</si>
  <si>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</si>
  <si>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</si>
  <si>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</si>
  <si>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</si>
  <si>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</si>
  <si>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</si>
  <si>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</si>
  <si>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</si>
  <si>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</si>
  <si>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</si>
  <si>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</si>
  <si>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</si>
  <si>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</si>
  <si>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</si>
  <si>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</si>
  <si>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</si>
  <si>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</si>
  <si>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</si>
  <si>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</si>
  <si>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</si>
  <si>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</si>
  <si>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</si>
  <si>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</si>
  <si>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</si>
  <si>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</si>
  <si>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</si>
  <si>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</si>
  <si>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</si>
  <si>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</si>
  <si>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</si>
  <si>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</si>
  <si>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</si>
  <si>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</si>
  <si>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</si>
  <si>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</si>
  <si>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</si>
  <si>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</si>
  <si>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</si>
  <si>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</si>
  <si>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</si>
  <si>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</si>
  <si>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</si>
  <si>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</si>
  <si>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</si>
  <si>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</si>
  <si>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</si>
  <si>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</si>
  <si>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</si>
  <si>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</si>
  <si>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</si>
  <si>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</si>
  <si>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</si>
  <si>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</si>
  <si>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</si>
  <si>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</si>
  <si>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</si>
  <si>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</si>
  <si>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</si>
  <si>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</si>
  <si>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</si>
  <si>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</si>
  <si>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</si>
  <si>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</si>
  <si>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</si>
  <si>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</si>
  <si>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</si>
  <si>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</si>
  <si>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</si>
  <si>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</si>
  <si>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</si>
  <si>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</si>
  <si>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</si>
  <si>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</si>
  <si>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</si>
  <si>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</si>
  <si>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</si>
  <si>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</si>
  <si>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</si>
  <si>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</si>
  <si>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</si>
  <si>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</si>
  <si>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</si>
  <si>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</si>
  <si>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</si>
  <si>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</si>
  <si>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</si>
  <si>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</si>
  <si>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</si>
  <si>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</si>
  <si>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</si>
  <si>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</si>
  <si>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</si>
  <si>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</si>
  <si>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</si>
  <si>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</si>
  <si>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</si>
  <si>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</si>
  <si>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</si>
  <si>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</si>
  <si>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</si>
  <si>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</si>
  <si>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</si>
  <si>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</si>
  <si>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</si>
  <si>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</si>
  <si>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</si>
  <si>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</si>
  <si>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</si>
  <si>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</si>
  <si>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</si>
  <si>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</si>
  <si>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</si>
  <si>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</si>
  <si>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</si>
  <si>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</si>
  <si>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</si>
  <si>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</si>
  <si>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</si>
  <si>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</si>
  <si>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</si>
  <si>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</si>
  <si>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</si>
  <si>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</si>
  <si>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</si>
  <si>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</si>
  <si>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</si>
  <si>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</si>
  <si>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</si>
  <si>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</si>
  <si>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</si>
  <si>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</si>
  <si>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</si>
  <si>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</si>
  <si>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</si>
  <si>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</si>
  <si>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</si>
  <si>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</si>
  <si>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</si>
  <si>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</si>
  <si>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</si>
  <si>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</si>
  <si>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</si>
  <si>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</si>
  <si>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</si>
  <si>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</si>
  <si>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</si>
  <si>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</si>
  <si>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</si>
  <si>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</si>
  <si>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</si>
  <si>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</si>
  <si>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</si>
  <si>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</si>
  <si>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</si>
  <si>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</si>
  <si>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</si>
  <si>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</si>
  <si>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</si>
  <si>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</si>
  <si>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</si>
  <si>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</si>
  <si>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</si>
  <si>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</si>
  <si>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</si>
  <si>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</si>
  <si>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</si>
  <si>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</si>
  <si>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</si>
  <si>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</si>
  <si>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</si>
  <si>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</si>
  <si>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</si>
  <si>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</si>
  <si>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</si>
  <si>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</si>
  <si>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</si>
  <si>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</si>
  <si>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</si>
  <si>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</si>
  <si>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</si>
  <si>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</si>
  <si>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</si>
  <si>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</si>
  <si>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</si>
  <si>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</si>
  <si>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</si>
  <si>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</si>
  <si>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</si>
  <si>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</si>
  <si>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</si>
  <si>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</si>
  <si>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</si>
  <si>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</si>
  <si>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</si>
  <si>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</si>
  <si>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</si>
  <si>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</si>
  <si>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</si>
  <si>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</si>
  <si>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</si>
  <si>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</si>
  <si>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</si>
  <si>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</si>
  <si>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</si>
  <si>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</si>
  <si>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</si>
  <si>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</si>
  <si>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</si>
  <si>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</si>
  <si>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</si>
  <si>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</si>
  <si>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</si>
  <si>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</si>
  <si>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</si>
  <si>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</si>
  <si>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</si>
  <si>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</si>
  <si>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</si>
  <si>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</si>
  <si>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</si>
  <si>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</si>
  <si>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</si>
  <si>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</si>
  <si>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</si>
  <si>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</si>
  <si>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</si>
  <si>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</si>
  <si>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</si>
  <si>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</si>
  <si>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</si>
  <si>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</si>
  <si>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</si>
  <si>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</si>
  <si>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</si>
  <si>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</si>
  <si>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</si>
  <si>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</si>
  <si>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</si>
  <si>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</si>
  <si>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</si>
  <si>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</si>
  <si>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</si>
  <si>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</si>
  <si>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</si>
  <si>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</si>
  <si>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</si>
  <si>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</si>
  <si>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</si>
  <si>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</si>
  <si>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</si>
  <si>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</si>
  <si>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</si>
  <si>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</si>
  <si>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</si>
  <si>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</si>
  <si>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</si>
  <si>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</si>
  <si>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</si>
  <si>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</si>
  <si>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</si>
  <si>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</si>
  <si>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</si>
  <si>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</si>
  <si>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</si>
  <si>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</si>
  <si>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</si>
  <si>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</si>
  <si>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</si>
  <si>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</si>
  <si>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</si>
  <si>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</si>
  <si>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</si>
  <si>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</si>
  <si>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</si>
  <si>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</si>
  <si>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</si>
  <si>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</si>
  <si>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</si>
  <si>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</si>
  <si>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</si>
  <si>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</si>
  <si>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</si>
  <si>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</si>
  <si>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</si>
  <si>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</si>
  <si>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</si>
  <si>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</si>
  <si>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</si>
  <si>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</si>
  <si>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</si>
  <si>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</si>
  <si>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</si>
  <si>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</si>
  <si>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</si>
  <si>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</si>
  <si>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</si>
  <si>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</si>
  <si>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</si>
  <si>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</si>
  <si>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</si>
  <si>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</si>
  <si>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</si>
  <si>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</si>
  <si>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</si>
  <si>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</si>
  <si>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</si>
  <si>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</si>
  <si>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</si>
  <si>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</si>
  <si>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</si>
  <si>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</si>
  <si>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</si>
  <si>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</si>
  <si>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</si>
  <si>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</si>
  <si>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</si>
  <si>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</si>
  <si>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</si>
  <si>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</si>
  <si>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</si>
  <si>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</si>
  <si>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</si>
  <si>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</si>
  <si>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</si>
  <si>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</si>
  <si>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</si>
  <si>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</si>
  <si>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</si>
  <si>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</si>
  <si>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</si>
  <si>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</si>
  <si>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</si>
  <si>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</si>
  <si>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</si>
  <si>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</si>
  <si>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</si>
  <si>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</si>
  <si>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</si>
  <si>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</si>
  <si>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</si>
  <si>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</si>
  <si>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</si>
  <si>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</si>
  <si>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</si>
  <si>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</si>
  <si>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</si>
  <si>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</si>
  <si>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</si>
  <si>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</si>
  <si>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</si>
  <si>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</si>
  <si>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</si>
  <si>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</si>
  <si>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</si>
  <si>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</si>
  <si>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</si>
  <si>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</si>
  <si>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</si>
  <si>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</si>
  <si>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</si>
  <si>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</si>
  <si>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</si>
  <si>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</si>
  <si>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</si>
  <si>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</si>
  <si>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</si>
  <si>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</si>
  <si>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</si>
  <si>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</si>
  <si>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</si>
  <si>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</si>
  <si>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</si>
  <si>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</si>
  <si>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</si>
  <si>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</si>
  <si>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</si>
  <si>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</si>
  <si>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</si>
  <si>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</si>
  <si>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</si>
  <si>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</si>
  <si>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</si>
  <si>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</si>
  <si>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</si>
  <si>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</si>
  <si>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</si>
  <si>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</si>
  <si>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</si>
  <si>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</si>
  <si>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</si>
  <si>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</si>
  <si>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</si>
  <si>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</si>
  <si>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</si>
  <si>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</si>
  <si>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</si>
  <si>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</si>
  <si>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</si>
  <si>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</si>
  <si>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</si>
  <si>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</si>
  <si>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</si>
  <si>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</si>
  <si>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</si>
  <si>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</si>
  <si>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</si>
  <si>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</si>
  <si>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</si>
  <si>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</si>
  <si>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</si>
  <si>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</si>
  <si>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</si>
  <si>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</si>
  <si>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</si>
  <si>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</si>
  <si>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</si>
  <si>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</si>
  <si>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</si>
  <si>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</si>
  <si>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</si>
  <si>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</si>
  <si>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</si>
  <si>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</si>
  <si>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</si>
  <si>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</si>
  <si>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</si>
  <si>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</si>
  <si>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</si>
  <si>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</si>
  <si>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</si>
  <si>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</si>
  <si>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</si>
  <si>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</si>
  <si>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</si>
  <si>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</si>
  <si>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</si>
  <si>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</si>
  <si>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</si>
  <si>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</si>
  <si>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</si>
  <si>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</si>
  <si>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</si>
  <si>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</si>
  <si>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</si>
  <si>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</si>
  <si>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</si>
  <si>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</si>
  <si>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</si>
  <si>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</si>
  <si>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</si>
  <si>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</si>
  <si>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</si>
  <si>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</si>
  <si>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</si>
  <si>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</si>
  <si>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</si>
  <si>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</si>
  <si>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</si>
  <si>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</si>
  <si>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</si>
  <si>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</si>
  <si>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</si>
  <si>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</si>
  <si>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</si>
  <si>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</si>
  <si>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</si>
  <si>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</si>
  <si>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</si>
  <si>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</si>
  <si>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</si>
  <si>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</si>
  <si>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</si>
  <si>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</si>
  <si>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</si>
  <si>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</si>
  <si>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</si>
  <si>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</si>
  <si>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</si>
  <si>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</si>
  <si>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</si>
  <si>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</si>
  <si>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</si>
  <si>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</si>
  <si>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</si>
  <si>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</si>
  <si>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</si>
  <si>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</si>
  <si>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</si>
  <si>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</si>
  <si>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</si>
  <si>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</si>
  <si>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</si>
  <si>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</si>
  <si>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</si>
  <si>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</si>
  <si>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</si>
  <si>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</si>
  <si>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</si>
  <si>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</si>
  <si>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</si>
  <si>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</si>
  <si>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</si>
  <si>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</si>
  <si>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</si>
  <si>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</si>
  <si>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</si>
  <si>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</si>
  <si>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</si>
  <si>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</si>
  <si>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</si>
  <si>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</si>
  <si>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</si>
  <si>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</si>
  <si>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</si>
  <si>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</si>
  <si>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</si>
  <si>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</si>
  <si>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</si>
  <si>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</si>
  <si>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</si>
  <si>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</si>
  <si>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</si>
  <si>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</si>
  <si>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</si>
  <si>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</si>
  <si>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</si>
  <si>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</si>
  <si>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</si>
  <si>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</si>
  <si>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</si>
  <si>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</si>
  <si>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</si>
  <si>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</si>
  <si>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</si>
  <si>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</si>
  <si>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</si>
  <si>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</si>
  <si>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</si>
  <si>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</si>
  <si>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</si>
  <si>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</si>
  <si>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</si>
  <si>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</si>
  <si>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</si>
  <si>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</si>
  <si>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</si>
  <si>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</si>
  <si>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</si>
  <si>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</si>
  <si>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</si>
  <si>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</si>
  <si>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</si>
  <si>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</si>
  <si>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</si>
  <si>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</si>
  <si>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</si>
  <si>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</si>
  <si>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</si>
  <si>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</si>
  <si>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</si>
  <si>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</si>
  <si>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</si>
  <si>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</si>
  <si>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</si>
  <si>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</si>
  <si>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</si>
  <si>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</si>
  <si>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</si>
  <si>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</si>
  <si>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</si>
  <si>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</si>
  <si>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</si>
  <si>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</si>
  <si>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</si>
  <si>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</si>
  <si>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</si>
  <si>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</si>
  <si>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</si>
  <si>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</si>
  <si>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</si>
  <si>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</si>
  <si>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</si>
  <si>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</si>
  <si>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</si>
  <si>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</si>
  <si>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</si>
  <si>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</si>
  <si>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</si>
  <si>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</si>
  <si>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</si>
  <si>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</si>
  <si>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</si>
  <si>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</si>
  <si>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</si>
  <si>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</si>
  <si>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</si>
  <si>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</si>
  <si>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</si>
  <si>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</si>
  <si>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</si>
  <si>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</si>
  <si>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</si>
  <si>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</si>
  <si>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</si>
  <si>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</si>
  <si>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</si>
  <si>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</si>
  <si>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</si>
  <si>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</si>
  <si>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</si>
  <si>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</si>
  <si>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</si>
  <si>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</si>
  <si>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</si>
  <si>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</si>
  <si>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</si>
  <si>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</si>
  <si>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</si>
  <si>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</si>
  <si>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</si>
  <si>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</si>
  <si>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</si>
  <si>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</si>
  <si>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</si>
  <si>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</si>
  <si>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</si>
  <si>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</si>
  <si>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</si>
  <si>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</si>
  <si>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</si>
  <si>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</si>
  <si>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</si>
  <si>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</si>
  <si>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</si>
  <si>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</si>
  <si>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</si>
  <si>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</si>
  <si>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</si>
  <si>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</si>
  <si>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</si>
  <si>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</si>
  <si>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</si>
  <si>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</si>
  <si>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</si>
  <si>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</si>
  <si>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</si>
  <si>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</si>
  <si>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</si>
  <si>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</si>
  <si>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</si>
  <si>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</si>
  <si>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</si>
  <si>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</si>
  <si>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</si>
  <si>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</si>
  <si>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</si>
  <si>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</si>
  <si>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</si>
  <si>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</si>
  <si>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</si>
  <si>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</si>
  <si>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</si>
  <si>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</si>
  <si>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</si>
  <si>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</si>
  <si>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</si>
  <si>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</si>
  <si>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</si>
  <si>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</si>
  <si>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</si>
  <si>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</si>
  <si>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</si>
  <si>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</si>
  <si>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</si>
  <si>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</si>
  <si>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</si>
  <si>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</si>
  <si>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</si>
  <si>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</si>
  <si>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</si>
  <si>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</si>
  <si>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</si>
  <si>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</si>
  <si>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</si>
  <si>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</si>
  <si>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</si>
  <si>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</si>
  <si>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</si>
  <si>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</si>
  <si>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</si>
  <si>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</si>
  <si>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</si>
  <si>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</si>
  <si>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</si>
  <si>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</si>
  <si>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</si>
  <si>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</si>
  <si>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</si>
  <si>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</si>
  <si>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</si>
  <si>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</si>
  <si>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</si>
  <si>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</si>
  <si>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</si>
  <si>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</si>
  <si>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</si>
  <si>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</si>
  <si>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</si>
  <si>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</si>
  <si>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</si>
  <si>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</si>
  <si>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</si>
  <si>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</si>
  <si>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</si>
  <si>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</si>
  <si>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</si>
  <si>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</si>
  <si>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</si>
  <si>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</si>
  <si>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</si>
  <si>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</si>
  <si>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</si>
  <si>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</si>
  <si>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</si>
  <si>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</si>
  <si>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</si>
  <si>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</si>
  <si>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</si>
  <si>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</si>
  <si>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</si>
  <si>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</si>
  <si>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</si>
  <si>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</si>
  <si>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</si>
  <si>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</si>
  <si>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</si>
  <si>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</si>
  <si>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</si>
  <si>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</si>
  <si>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</si>
  <si>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</si>
  <si>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</si>
  <si>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</si>
  <si>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</si>
  <si>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</si>
  <si>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</si>
  <si>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</si>
  <si>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</si>
  <si>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</si>
  <si>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</si>
  <si>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</si>
  <si>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</si>
  <si>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</si>
  <si>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</si>
  <si>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</si>
  <si>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</si>
  <si>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</si>
  <si>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</si>
  <si>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</si>
  <si>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</si>
  <si>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</si>
  <si>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</si>
  <si>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</si>
  <si>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</si>
  <si>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</si>
  <si>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</si>
  <si>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</si>
  <si>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</si>
  <si>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</si>
  <si>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</si>
  <si>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</si>
  <si>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</si>
  <si>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</si>
  <si>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</si>
  <si>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</si>
  <si>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</si>
  <si>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</si>
  <si>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</si>
  <si>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</si>
  <si>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</si>
  <si>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</si>
  <si>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</si>
  <si>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</si>
  <si>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</si>
  <si>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</si>
  <si>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</si>
  <si>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</si>
  <si>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</si>
  <si>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</si>
  <si>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</si>
  <si>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</si>
  <si>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</si>
  <si>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</si>
  <si>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</si>
  <si>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</si>
  <si>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</si>
  <si>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</si>
  <si>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</si>
  <si>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</si>
  <si>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</si>
  <si>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</si>
  <si>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</si>
  <si>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</si>
  <si>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</si>
  <si>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</si>
  <si>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</si>
  <si>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</si>
  <si>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</si>
  <si>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</si>
  <si>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</si>
  <si>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</si>
  <si>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</si>
  <si>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</si>
  <si>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</si>
  <si>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</si>
  <si>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</si>
  <si>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</si>
  <si>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</si>
  <si>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</si>
  <si>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</si>
  <si>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</si>
  <si>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</si>
  <si>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</si>
  <si>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</si>
  <si>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</si>
  <si>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</si>
  <si>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</si>
  <si>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</si>
  <si>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</si>
  <si>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</si>
  <si>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</si>
  <si>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</si>
  <si>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</si>
  <si>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</si>
  <si>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</si>
  <si>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</si>
  <si>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</si>
  <si>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</si>
  <si>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</si>
  <si>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</si>
  <si>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</si>
  <si>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</si>
  <si>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</si>
  <si>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</si>
  <si>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</si>
  <si>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</si>
  <si>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</si>
  <si>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</si>
  <si>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</si>
  <si>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</si>
  <si>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</si>
  <si>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</si>
  <si>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</si>
  <si>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</si>
  <si>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</si>
  <si>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</si>
  <si>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</si>
  <si>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</si>
  <si>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</si>
  <si>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</si>
  <si>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</si>
  <si>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</si>
  <si>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</si>
  <si>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</si>
  <si>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</si>
  <si>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</si>
  <si>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</si>
  <si>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</si>
  <si>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</si>
  <si>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</si>
  <si>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</si>
  <si>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</si>
  <si>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</si>
  <si>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</si>
  <si>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</si>
  <si>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</si>
  <si>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</si>
  <si>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</si>
  <si>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</si>
  <si>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</si>
  <si>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</si>
  <si>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</si>
  <si>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</si>
  <si>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</si>
  <si>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</si>
  <si>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</si>
  <si>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</si>
  <si>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</si>
  <si>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</si>
  <si>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</si>
  <si>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</si>
  <si>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</si>
  <si>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</si>
  <si>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</si>
  <si>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</si>
  <si>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</si>
  <si>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</si>
  <si>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</si>
  <si>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</si>
  <si>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</si>
  <si>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</si>
  <si>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</si>
  <si>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</si>
  <si>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</si>
  <si>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</si>
  <si>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</si>
  <si>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</si>
  <si>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</si>
  <si>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</si>
  <si>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</si>
  <si>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</si>
  <si>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</si>
  <si>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</si>
  <si>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</si>
  <si>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</si>
  <si>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</si>
  <si>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</si>
  <si>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</si>
  <si>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</si>
  <si>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</si>
  <si>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</si>
  <si>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</si>
  <si>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</si>
  <si>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</si>
  <si>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</si>
  <si>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</si>
  <si>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</si>
  <si>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</si>
  <si>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</si>
  <si>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</si>
  <si>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</si>
  <si>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</si>
  <si>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</si>
  <si>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</si>
  <si>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</si>
  <si>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</si>
  <si>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</si>
  <si>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</si>
  <si>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</si>
  <si>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</si>
  <si>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</si>
  <si>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</si>
  <si>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</si>
  <si>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</si>
  <si>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</si>
  <si>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</si>
  <si>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</si>
  <si>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</si>
  <si>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</si>
  <si>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</si>
  <si>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</si>
  <si>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</si>
  <si>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</si>
  <si>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</si>
  <si>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</si>
  <si>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</si>
  <si>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</si>
  <si>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</si>
  <si>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</si>
  <si>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</si>
  <si>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</si>
  <si>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</si>
  <si>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</si>
  <si>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</si>
  <si>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</si>
  <si>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</si>
  <si>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</si>
  <si>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</si>
  <si>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</si>
  <si>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</si>
  <si>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</si>
  <si>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</si>
  <si>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</si>
  <si>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</si>
  <si>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</si>
  <si>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</si>
  <si>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</si>
  <si>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</si>
  <si>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</si>
  <si>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</si>
  <si>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</si>
  <si>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</si>
  <si>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</si>
  <si>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</si>
  <si>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</si>
  <si>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</si>
  <si>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</si>
  <si>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</si>
  <si>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</si>
  <si>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</si>
  <si>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</si>
  <si>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</si>
  <si>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</si>
  <si>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</si>
  <si>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</si>
  <si>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</si>
  <si>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</si>
  <si>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</si>
  <si>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</si>
  <si>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</si>
  <si>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</si>
  <si>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</si>
  <si>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</si>
  <si>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</si>
  <si>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</si>
  <si>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</si>
  <si>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</si>
  <si>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</si>
  <si>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</si>
  <si>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</si>
  <si>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</si>
  <si>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</si>
  <si>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</si>
  <si>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</si>
  <si>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</si>
  <si>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</si>
  <si>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</si>
  <si>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</si>
  <si>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</si>
  <si>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</si>
  <si>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</si>
  <si>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</si>
  <si>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</si>
  <si>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</si>
  <si>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</si>
  <si>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</si>
  <si>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</si>
  <si>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</si>
  <si>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</si>
  <si>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</si>
  <si>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</si>
  <si>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</si>
  <si>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</si>
  <si>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</si>
  <si>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</si>
  <si>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</si>
  <si>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</si>
  <si>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</si>
  <si>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</si>
  <si>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</si>
  <si>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</si>
  <si>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</si>
  <si>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</si>
  <si>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</si>
  <si>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</si>
  <si>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</si>
  <si>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</si>
  <si>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</si>
  <si>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</si>
  <si>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</si>
  <si>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</si>
  <si>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</si>
  <si>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</si>
  <si>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</si>
  <si>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</si>
  <si>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</si>
  <si>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</si>
  <si>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</si>
  <si>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</si>
  <si>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</si>
  <si>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</si>
  <si>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</si>
  <si>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</si>
  <si>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</si>
  <si>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</si>
  <si>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</si>
  <si>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</si>
  <si>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</si>
  <si>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</si>
  <si>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</si>
  <si>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</si>
  <si>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</si>
  <si>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</si>
  <si>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</si>
  <si>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</si>
  <si>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</si>
  <si>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</si>
  <si>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</si>
  <si>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</si>
  <si>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</si>
  <si>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</si>
  <si>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</si>
  <si>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</si>
  <si>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</si>
  <si>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</si>
  <si>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</si>
  <si>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</si>
  <si>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</si>
  <si>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</si>
  <si>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</si>
  <si>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</si>
  <si>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</si>
  <si>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</si>
  <si>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</si>
  <si>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</si>
  <si>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</si>
  <si>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</si>
  <si>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</si>
  <si>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</si>
  <si>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</si>
  <si>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</si>
  <si>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</si>
  <si>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</si>
  <si>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</si>
  <si>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</si>
  <si>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</si>
  <si>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</si>
  <si>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</si>
  <si>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</si>
  <si>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</si>
  <si>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</si>
  <si>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</si>
  <si>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</si>
  <si>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</si>
  <si>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</si>
  <si>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</si>
  <si>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</si>
  <si>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</si>
  <si>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</si>
  <si>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</si>
  <si>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</si>
  <si>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</si>
  <si>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</si>
  <si>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</si>
  <si>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</si>
  <si>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</si>
  <si>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</si>
  <si>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</si>
  <si>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</si>
  <si>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</si>
  <si>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</si>
  <si>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</si>
  <si>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</si>
  <si>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</si>
  <si>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</si>
  <si>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</si>
  <si>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</si>
  <si>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</si>
  <si>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</si>
  <si>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</si>
  <si>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</si>
  <si>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</si>
  <si>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</si>
  <si>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</si>
  <si>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</si>
  <si>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</si>
  <si>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</si>
  <si>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</si>
  <si>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</si>
  <si>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</si>
  <si>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</si>
  <si>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</si>
  <si>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</si>
  <si>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</si>
  <si>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</si>
  <si>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</si>
  <si>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</si>
  <si>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</si>
  <si>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</si>
  <si>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</si>
  <si>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</si>
  <si>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</si>
  <si>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</si>
  <si>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</si>
  <si>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</si>
  <si>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</si>
  <si>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</si>
  <si>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</si>
  <si>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</si>
  <si>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</si>
  <si>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</si>
  <si>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</si>
  <si>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</si>
  <si>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</si>
  <si>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</si>
  <si>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</si>
  <si>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</si>
  <si>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</si>
  <si>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</si>
  <si>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</si>
  <si>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</si>
  <si>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</si>
  <si>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</si>
  <si>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</si>
  <si>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</si>
  <si>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</si>
  <si>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</si>
  <si>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</si>
  <si>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</si>
  <si>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</si>
  <si>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</si>
  <si>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</si>
  <si>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</si>
  <si>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</si>
  <si>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</si>
  <si>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</si>
  <si>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</si>
  <si>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</si>
  <si>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</si>
  <si>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</si>
  <si>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</si>
  <si>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</si>
  <si>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</si>
  <si>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</si>
  <si>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</si>
  <si>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</si>
  <si>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</si>
  <si>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</si>
  <si>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</si>
  <si>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</si>
  <si>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</si>
  <si>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</si>
  <si>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</si>
  <si>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</si>
  <si>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</si>
  <si>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</si>
  <si>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</si>
  <si>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</si>
  <si>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</si>
  <si>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</si>
  <si>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</si>
  <si>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</si>
  <si>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</si>
  <si>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</si>
  <si>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</si>
  <si>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</si>
  <si>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</si>
  <si>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</si>
  <si>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</si>
  <si>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</si>
  <si>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</si>
  <si>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</si>
  <si>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</si>
  <si>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</si>
  <si>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</si>
  <si>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</si>
  <si>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</si>
  <si>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</si>
  <si>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</si>
  <si>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</si>
  <si>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</si>
  <si>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</si>
  <si>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</si>
  <si>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</si>
  <si>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</si>
  <si>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</si>
  <si>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</si>
  <si>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</si>
  <si>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</si>
  <si>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</si>
  <si>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</si>
  <si>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</si>
  <si>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</si>
  <si>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</si>
  <si>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</si>
  <si>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</si>
  <si>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</si>
  <si>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</si>
  <si>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</si>
  <si>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</si>
  <si>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</si>
  <si>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</si>
  <si>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</si>
  <si>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</si>
  <si>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</si>
  <si>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</si>
  <si>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</si>
  <si>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</si>
  <si>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</si>
  <si>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</si>
  <si>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</si>
  <si>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</si>
  <si>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</si>
  <si>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</si>
  <si>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</si>
  <si>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</si>
  <si>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</si>
  <si>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</si>
  <si>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</si>
  <si>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</si>
  <si>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</si>
  <si>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</si>
  <si>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</si>
  <si>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</si>
  <si>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</si>
  <si>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</si>
  <si>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</si>
  <si>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</si>
  <si>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</si>
  <si>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</si>
  <si>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</si>
  <si>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</si>
  <si>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</si>
  <si>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</si>
  <si>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</si>
  <si>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</si>
  <si>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</si>
  <si>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</si>
  <si>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</si>
  <si>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</si>
  <si>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</si>
  <si>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</si>
  <si>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</si>
  <si>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</si>
  <si>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</si>
  <si>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</si>
  <si>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</si>
  <si>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</si>
  <si>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</si>
  <si>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</si>
  <si>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</si>
  <si>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</si>
  <si>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</si>
  <si>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</si>
  <si>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</si>
  <si>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</si>
  <si>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</si>
  <si>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</si>
  <si>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</si>
  <si>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</si>
  <si>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</si>
  <si>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</si>
  <si>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</si>
  <si>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</si>
  <si>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</si>
  <si>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</si>
  <si>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</si>
  <si>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</si>
  <si>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</si>
  <si>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</si>
  <si>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</si>
  <si>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</si>
  <si>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</si>
  <si>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</si>
  <si>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</si>
  <si>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</si>
  <si>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</si>
  <si>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</si>
  <si>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</si>
  <si>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</si>
  <si>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</si>
  <si>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</si>
  <si>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</si>
  <si>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</si>
  <si>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</si>
  <si>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</si>
  <si>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</si>
  <si>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</si>
  <si>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</si>
  <si>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</si>
  <si>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</si>
  <si>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</si>
  <si>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</si>
  <si>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</si>
  <si>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</si>
  <si>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</si>
  <si>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</si>
  <si>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</si>
  <si>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</si>
  <si>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</si>
  <si>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</si>
  <si>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</si>
  <si>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</si>
  <si>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</si>
  <si>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</si>
  <si>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</si>
  <si>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</si>
  <si>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</si>
  <si>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</si>
  <si>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</si>
  <si>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</si>
  <si>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</si>
  <si>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</si>
  <si>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</si>
  <si>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</si>
  <si>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</si>
  <si>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</si>
  <si>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</si>
  <si>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</si>
  <si>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</si>
  <si>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</si>
  <si>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</si>
  <si>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</si>
  <si>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</si>
  <si>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</si>
  <si>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</si>
  <si>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</si>
  <si>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</si>
  <si>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</si>
  <si>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</si>
  <si>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</si>
  <si>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</si>
  <si>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</si>
  <si>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</si>
  <si>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</si>
  <si>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</si>
  <si>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</si>
  <si>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</si>
  <si>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</si>
  <si>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</si>
  <si>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</si>
  <si>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</si>
  <si>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</si>
  <si>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</si>
  <si>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</si>
  <si>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</si>
  <si>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</si>
  <si>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</si>
  <si>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</si>
  <si>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</si>
  <si>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</si>
  <si>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</si>
  <si>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</si>
  <si>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</si>
  <si>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</si>
  <si>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</si>
  <si>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</si>
  <si>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</si>
  <si>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</si>
  <si>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</si>
  <si>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</si>
  <si>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</si>
  <si>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</si>
  <si>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</si>
  <si>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</si>
  <si>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</si>
  <si>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</si>
  <si>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</si>
  <si>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</si>
  <si>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</si>
  <si>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</si>
  <si>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</si>
  <si>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</si>
  <si>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</si>
  <si>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</si>
  <si>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</si>
  <si>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</si>
  <si>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</si>
  <si>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</si>
  <si>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</si>
  <si>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</si>
  <si>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</si>
  <si>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</si>
  <si>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</si>
  <si>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</si>
  <si>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</si>
  <si>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</si>
  <si>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</si>
  <si>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</si>
  <si>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</si>
  <si>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</si>
  <si>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</si>
  <si>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</si>
  <si>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</si>
  <si>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</si>
  <si>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</si>
  <si>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</si>
  <si>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</si>
  <si>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</si>
  <si>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</si>
  <si>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</si>
  <si>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</si>
  <si>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</si>
  <si>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</si>
  <si>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</si>
  <si>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</si>
  <si>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</si>
  <si>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</si>
  <si>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</si>
  <si>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</si>
  <si>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</si>
  <si>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</si>
  <si>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</si>
  <si>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</si>
  <si>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</si>
  <si>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</si>
  <si>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</si>
  <si>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</si>
  <si>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</si>
  <si>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</si>
  <si>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</si>
  <si>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</si>
  <si>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</si>
  <si>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</si>
  <si>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</si>
  <si>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</si>
  <si>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</si>
  <si>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</si>
  <si>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</si>
  <si>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</si>
  <si>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</si>
  <si>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</si>
  <si>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</si>
  <si>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</si>
  <si>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</si>
  <si>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</si>
  <si>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</si>
  <si>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</si>
  <si>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</si>
  <si>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</si>
  <si>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</si>
  <si>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</si>
  <si>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</si>
  <si>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</si>
  <si>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</si>
  <si>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</si>
  <si>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</si>
  <si>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</si>
  <si>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</si>
  <si>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</si>
  <si>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</si>
  <si>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</si>
  <si>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</si>
  <si>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</si>
  <si>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</si>
  <si>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</si>
  <si>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</si>
  <si>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</si>
  <si>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</si>
  <si>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</si>
  <si>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</si>
  <si>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</si>
  <si>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</si>
  <si>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</si>
  <si>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</si>
  <si>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</si>
  <si>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</si>
  <si>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</si>
  <si>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</si>
  <si>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</si>
  <si>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</si>
  <si>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</si>
  <si>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</si>
  <si>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</si>
  <si>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</si>
  <si>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</si>
  <si>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</si>
  <si>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</si>
  <si>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</si>
  <si>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</si>
  <si>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</si>
  <si>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</si>
  <si>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</si>
  <si>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</si>
  <si>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</si>
  <si>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</si>
  <si>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</si>
  <si>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</si>
  <si>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</si>
  <si>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</si>
  <si>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</si>
  <si>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</si>
  <si>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</si>
  <si>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</si>
  <si>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</si>
  <si>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</si>
  <si>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</si>
  <si>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</si>
  <si>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</si>
  <si>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</si>
  <si>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</si>
  <si>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</si>
  <si>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</si>
  <si>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</si>
  <si>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</si>
  <si>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</si>
  <si>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</si>
  <si>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</si>
  <si>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</si>
  <si>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</si>
  <si>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</si>
  <si>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</si>
  <si>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</si>
  <si>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</si>
  <si>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</si>
  <si>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</si>
  <si>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</si>
  <si>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</si>
  <si>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</si>
  <si>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</si>
  <si>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</si>
  <si>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</si>
  <si>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</si>
  <si>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</si>
  <si>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</si>
  <si>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</si>
  <si>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</si>
  <si>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</si>
  <si>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</si>
  <si>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</si>
  <si>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</si>
  <si>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</si>
  <si>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</si>
  <si>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</si>
  <si>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</si>
  <si>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</si>
  <si>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</si>
  <si>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</si>
  <si>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</si>
  <si>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</si>
  <si>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</si>
  <si>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</si>
  <si>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</si>
  <si>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</si>
  <si>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</si>
  <si>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</si>
  <si>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</si>
  <si>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</si>
  <si>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</si>
  <si>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</si>
  <si>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</si>
  <si>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</si>
  <si>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</si>
  <si>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</si>
  <si>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</si>
  <si>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</si>
  <si>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</si>
  <si>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</si>
  <si>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</si>
  <si>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</si>
  <si>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</si>
  <si>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</si>
  <si>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</si>
  <si>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</si>
  <si>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</si>
  <si>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</si>
  <si>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</si>
  <si>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</si>
  <si>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</si>
  <si>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</si>
  <si>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</si>
  <si>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</si>
  <si>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</si>
  <si>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</si>
  <si>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</si>
  <si>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</si>
  <si>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</si>
  <si>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</si>
  <si>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</si>
  <si>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</si>
  <si>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</si>
  <si>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</si>
  <si>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</si>
  <si>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</si>
  <si>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</si>
  <si>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</si>
  <si>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</si>
  <si>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</si>
  <si>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</si>
  <si>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</si>
  <si>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</si>
  <si>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</si>
  <si>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</si>
  <si>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</si>
  <si>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</si>
  <si>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</si>
  <si>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</si>
  <si>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</si>
  <si>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</si>
  <si>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</si>
  <si>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</si>
  <si>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</si>
  <si>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</si>
  <si>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</si>
  <si>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</si>
  <si>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</si>
  <si>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</si>
  <si>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</si>
  <si>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</si>
  <si>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</si>
  <si>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</si>
  <si>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</si>
  <si>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</si>
  <si>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</si>
  <si>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</si>
  <si>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</si>
  <si>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</si>
  <si>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</si>
  <si>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</si>
  <si>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</si>
  <si>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</si>
  <si>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</si>
  <si>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</si>
  <si>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</si>
  <si>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</si>
  <si>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</si>
  <si>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</si>
  <si>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</si>
  <si>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</si>
  <si>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</si>
  <si>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</si>
  <si>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</si>
  <si>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</si>
  <si>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</si>
  <si>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</si>
  <si>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</si>
  <si>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</si>
  <si>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</si>
  <si>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</si>
  <si>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</si>
  <si>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</si>
  <si>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</si>
  <si>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</si>
  <si>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</si>
  <si>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</si>
  <si>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</si>
  <si>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</si>
  <si>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</si>
  <si>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</si>
  <si>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</si>
  <si>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</si>
  <si>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</si>
  <si>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</si>
  <si>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</si>
  <si>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</si>
  <si>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</si>
  <si>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</si>
  <si>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</si>
  <si>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</si>
  <si>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</si>
  <si>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</si>
  <si>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</si>
  <si>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</si>
  <si>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</si>
  <si>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</si>
  <si>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</si>
  <si>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</si>
  <si>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</si>
  <si>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</si>
  <si>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</si>
  <si>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</si>
  <si>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</si>
  <si>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</si>
  <si>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</si>
  <si>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</si>
  <si>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</si>
  <si>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</si>
  <si>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</si>
  <si>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</si>
  <si>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</si>
  <si>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</si>
  <si>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</si>
  <si>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</si>
  <si>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</si>
  <si>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</si>
  <si>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</si>
  <si>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</si>
  <si>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</si>
  <si>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</si>
  <si>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</si>
  <si>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</si>
  <si>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</si>
  <si>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</si>
  <si>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</si>
  <si>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</si>
  <si>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</si>
  <si>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</si>
  <si>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</si>
  <si>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</si>
  <si>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</si>
  <si>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</si>
  <si>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</si>
  <si>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</si>
  <si>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</si>
  <si>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</si>
  <si>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</si>
  <si>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</si>
  <si>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</si>
  <si>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</si>
  <si>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</si>
  <si>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</si>
  <si>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</si>
  <si>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</si>
  <si>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</si>
  <si>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</si>
  <si>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</si>
  <si>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</si>
  <si>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</si>
  <si>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</si>
  <si>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</si>
  <si>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</si>
  <si>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</si>
  <si>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</si>
  <si>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</si>
  <si>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</si>
  <si>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</si>
  <si>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</si>
  <si>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</si>
  <si>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</si>
  <si>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</si>
  <si>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</si>
  <si>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</si>
  <si>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</si>
  <si>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</si>
  <si>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</si>
  <si>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</si>
  <si>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</si>
  <si>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</si>
  <si>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</si>
  <si>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</si>
  <si>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</si>
  <si>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</si>
  <si>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</si>
  <si>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</si>
  <si>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</si>
  <si>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</si>
  <si>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</si>
  <si>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</si>
  <si>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</si>
  <si>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</si>
  <si>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</si>
  <si>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</si>
  <si>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</si>
  <si>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</si>
  <si>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</si>
  <si>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</si>
  <si>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</si>
  <si>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</si>
  <si>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</si>
  <si>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</si>
  <si>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</si>
  <si>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</si>
  <si>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</si>
  <si>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</si>
  <si>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</si>
  <si>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</si>
  <si>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</si>
  <si>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</si>
  <si>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</si>
  <si>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</si>
  <si>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</si>
  <si>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</si>
  <si>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</si>
  <si>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</si>
  <si>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</si>
  <si>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</si>
  <si>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</si>
  <si>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</si>
  <si>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</si>
  <si>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</si>
  <si>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</si>
  <si>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</si>
  <si>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</si>
  <si>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</si>
  <si>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</si>
  <si>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</si>
  <si>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</si>
  <si>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</si>
  <si>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</si>
  <si>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</si>
  <si>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</si>
  <si>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</si>
  <si>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</si>
  <si>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</si>
  <si>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</si>
  <si>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</si>
  <si>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</si>
  <si>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</si>
  <si>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</si>
  <si>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</si>
  <si>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</si>
  <si>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</si>
  <si>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</si>
  <si>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</si>
  <si>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</si>
  <si>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</si>
  <si>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</si>
  <si>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</si>
  <si>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</si>
  <si>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</si>
  <si>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</si>
  <si>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</si>
  <si>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</si>
  <si>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</si>
  <si>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</si>
  <si>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</si>
  <si>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</si>
  <si>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</si>
  <si>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</si>
  <si>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</si>
  <si>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</si>
  <si>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</si>
  <si>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</si>
  <si>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</si>
  <si>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</si>
  <si>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</si>
  <si>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</si>
  <si>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</si>
  <si>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</si>
  <si>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</si>
  <si>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</si>
  <si>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</si>
  <si>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</si>
  <si>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</si>
  <si>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</si>
  <si>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</si>
  <si>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</si>
  <si>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</si>
  <si>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</si>
  <si>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</si>
  <si>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</si>
  <si>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</si>
  <si>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</si>
  <si>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</si>
  <si>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</si>
  <si>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</si>
  <si>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</si>
  <si>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</si>
  <si>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</si>
  <si>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</si>
  <si>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</si>
  <si>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</si>
  <si>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</si>
  <si>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</si>
  <si>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</si>
  <si>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</si>
  <si>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</si>
  <si>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</si>
  <si>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</si>
  <si>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</si>
  <si>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</si>
  <si>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</si>
  <si>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</si>
  <si>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</si>
  <si>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</si>
  <si>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</si>
  <si>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</si>
  <si>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</si>
  <si>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</si>
  <si>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</si>
  <si>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</si>
  <si>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</si>
  <si>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</si>
  <si>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</si>
  <si>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</si>
  <si>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</si>
  <si>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</si>
  <si>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</si>
  <si>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</si>
  <si>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</si>
  <si>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</si>
  <si>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</si>
  <si>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</si>
  <si>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</si>
  <si>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</si>
  <si>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</si>
  <si>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</si>
  <si>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</si>
  <si>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</si>
  <si>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</si>
  <si>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</si>
  <si>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</si>
  <si>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</si>
  <si>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</si>
  <si>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</si>
  <si>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</si>
  <si>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</si>
  <si>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</si>
  <si>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</si>
  <si>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</si>
  <si>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</si>
  <si>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</si>
  <si>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</si>
  <si>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</si>
  <si>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</si>
  <si>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</si>
  <si>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</si>
  <si>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</si>
  <si>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</si>
  <si>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</si>
  <si>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</si>
  <si>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</si>
  <si>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</si>
  <si>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</si>
  <si>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</si>
  <si>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</si>
  <si>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</si>
  <si>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</si>
  <si>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</si>
  <si>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</si>
  <si>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</si>
  <si>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</si>
  <si>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</si>
  <si>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</si>
  <si>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</si>
  <si>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</si>
  <si>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</si>
  <si>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</si>
  <si>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</si>
  <si>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</si>
  <si>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</si>
  <si>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</si>
  <si>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</si>
  <si>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</si>
  <si>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</si>
  <si>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</si>
  <si>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</si>
  <si>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</si>
  <si>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</si>
  <si>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</si>
  <si>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</si>
  <si>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</si>
  <si>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</si>
  <si>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</si>
  <si>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</si>
  <si>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</si>
  <si>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</si>
  <si>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</si>
  <si>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</si>
  <si>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</si>
  <si>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</si>
  <si>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</si>
  <si>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</si>
  <si>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</si>
  <si>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</si>
  <si>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</si>
  <si>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</si>
  <si>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</si>
  <si>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</si>
  <si>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</si>
  <si>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</si>
  <si>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</si>
  <si>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</si>
  <si>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</si>
  <si>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</si>
  <si>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</si>
  <si>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</si>
  <si>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</si>
  <si>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</si>
  <si>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</si>
  <si>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</si>
  <si>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</si>
  <si>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</si>
  <si>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</si>
  <si>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</si>
  <si>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</si>
  <si>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</si>
  <si>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</si>
  <si>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</si>
  <si>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</si>
  <si>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</si>
  <si>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</si>
  <si>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</si>
  <si>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</si>
  <si>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</si>
  <si>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</si>
  <si>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</si>
  <si>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</si>
  <si>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</si>
  <si>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</si>
  <si>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</si>
  <si>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</si>
  <si>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</si>
  <si>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</si>
  <si>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</si>
  <si>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</si>
  <si>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</si>
  <si>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</si>
  <si>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</si>
  <si>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</si>
  <si>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</si>
  <si>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</si>
  <si>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</si>
  <si>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</si>
  <si>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</si>
  <si>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</si>
  <si>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</si>
  <si>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</si>
  <si>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</si>
  <si>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</si>
  <si>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</si>
  <si>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</si>
  <si>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</si>
  <si>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</si>
  <si>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</si>
  <si>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</si>
  <si>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</si>
  <si>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</si>
  <si>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</si>
  <si>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</si>
  <si>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</si>
  <si>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</si>
  <si>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</si>
  <si>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</si>
  <si>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</si>
  <si>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</si>
  <si>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</si>
  <si>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</si>
  <si>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</si>
  <si>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</si>
  <si>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</si>
  <si>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</si>
  <si>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</si>
  <si>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</si>
  <si>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</si>
  <si>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</si>
  <si>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</si>
  <si>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</si>
  <si>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</si>
  <si>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</si>
  <si>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</si>
  <si>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</si>
  <si>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</si>
  <si>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</si>
  <si>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</si>
  <si>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</si>
  <si>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</si>
  <si>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</si>
  <si>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</si>
  <si>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</si>
  <si>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</si>
  <si>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</si>
  <si>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</si>
  <si>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</si>
  <si>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</si>
  <si>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</si>
  <si>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</si>
  <si>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</si>
  <si>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</si>
  <si>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</si>
  <si>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</si>
  <si>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</si>
  <si>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</si>
  <si>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</si>
  <si>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</si>
  <si>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</si>
  <si>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</si>
  <si>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</si>
  <si>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</si>
  <si>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</si>
  <si>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</si>
  <si>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</si>
  <si>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</si>
  <si>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</si>
  <si>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</si>
  <si>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</si>
  <si>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</si>
  <si>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</si>
  <si>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</si>
  <si>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</si>
  <si>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</si>
  <si>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</si>
  <si>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</si>
  <si>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</si>
  <si>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</si>
  <si>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</si>
  <si>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</si>
  <si>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</si>
  <si>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</si>
  <si>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</si>
  <si>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</si>
  <si>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</si>
  <si>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</si>
  <si>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</si>
  <si>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</si>
  <si>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</si>
  <si>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</si>
  <si>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</si>
  <si>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</si>
  <si>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</si>
  <si>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</si>
  <si>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</si>
  <si>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</si>
  <si>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</si>
  <si>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</si>
  <si>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</si>
  <si>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</si>
  <si>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</si>
  <si>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</si>
  <si>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</si>
  <si>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</si>
  <si>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</si>
  <si>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</si>
  <si>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</si>
  <si>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</si>
  <si>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</si>
  <si>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</si>
  <si>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</si>
  <si>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</si>
  <si>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</si>
  <si>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</si>
  <si>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</si>
  <si>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</si>
  <si>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</si>
  <si>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</si>
  <si>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</si>
  <si>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</si>
  <si>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</si>
  <si>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</si>
  <si>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</si>
  <si>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</si>
  <si>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</si>
  <si>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</si>
  <si>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</si>
  <si>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</si>
  <si>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</si>
  <si>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</si>
  <si>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</si>
  <si>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</si>
  <si>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</si>
  <si>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</si>
  <si>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</si>
  <si>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</si>
  <si>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</si>
  <si>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</si>
  <si>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</si>
  <si>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</si>
  <si>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</si>
  <si>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</si>
  <si>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</si>
  <si>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</si>
  <si>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</si>
  <si>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</si>
  <si>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</si>
  <si>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</si>
  <si>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</si>
  <si>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</si>
  <si>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</si>
  <si>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</si>
  <si>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</si>
  <si>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</si>
  <si>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</si>
  <si>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</si>
  <si>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</si>
  <si>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</si>
  <si>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</si>
  <si>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</si>
  <si>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</si>
  <si>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</si>
  <si>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</si>
  <si>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</si>
  <si>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</si>
  <si>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</si>
  <si>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</si>
  <si>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</si>
  <si>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</si>
  <si>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</si>
  <si>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</si>
  <si>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</si>
  <si>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</si>
  <si>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</si>
  <si>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</si>
  <si>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</si>
  <si>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</si>
  <si>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</si>
  <si>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</si>
  <si>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</si>
  <si>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</si>
  <si>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</si>
  <si>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</si>
  <si>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</si>
  <si>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</si>
  <si>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</si>
  <si>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</si>
  <si>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</si>
  <si>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</si>
  <si>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</si>
  <si>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</si>
  <si>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</si>
  <si>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</si>
  <si>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</si>
  <si>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</si>
  <si>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</si>
  <si>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</si>
  <si>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</si>
  <si>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</si>
  <si>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</si>
  <si>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</si>
  <si>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</si>
  <si>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</si>
  <si>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</si>
  <si>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</si>
  <si>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</si>
  <si>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</si>
  <si>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</si>
  <si>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</si>
  <si>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</si>
  <si>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</si>
  <si>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</si>
  <si>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</si>
  <si>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</si>
  <si>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</si>
  <si>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</si>
  <si>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</si>
  <si>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</si>
  <si>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</si>
  <si>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</si>
  <si>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</si>
  <si>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</si>
  <si>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</si>
  <si>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</si>
  <si>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</si>
  <si>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</si>
  <si>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</si>
  <si>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</si>
  <si>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</si>
  <si>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</si>
  <si>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</si>
  <si>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</si>
  <si>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</si>
  <si>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</si>
  <si>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</si>
  <si>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</si>
  <si>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</si>
  <si>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</si>
  <si>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</si>
  <si>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</si>
  <si>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</si>
  <si>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</si>
  <si>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</si>
  <si>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</si>
  <si>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</si>
  <si>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</si>
  <si>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</si>
  <si>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</si>
  <si>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</si>
  <si>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</si>
  <si>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</si>
  <si>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</si>
  <si>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</si>
  <si>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</si>
  <si>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</si>
  <si>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</si>
  <si>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</si>
  <si>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</si>
  <si>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</si>
  <si>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</si>
  <si>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</si>
  <si>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</si>
  <si>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</si>
  <si>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</si>
  <si>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</si>
  <si>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</si>
  <si>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</si>
  <si>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</si>
  <si>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</si>
  <si>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</si>
  <si>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</si>
  <si>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</si>
  <si>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</si>
  <si>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</si>
  <si>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</si>
  <si>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</si>
  <si>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</si>
  <si>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</si>
  <si>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</si>
  <si>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</si>
  <si>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</si>
  <si>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</si>
  <si>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</si>
  <si>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</si>
  <si>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</si>
  <si>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</si>
  <si>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</si>
  <si>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</si>
  <si>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</si>
  <si>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</si>
  <si>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</si>
  <si>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</si>
  <si>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</si>
  <si>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</si>
  <si>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</si>
  <si>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</si>
  <si>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</si>
  <si>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</si>
  <si>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</si>
  <si>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</si>
  <si>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</si>
  <si>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</si>
  <si>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</si>
  <si>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</si>
  <si>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</si>
  <si>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</si>
  <si>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</si>
  <si>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</si>
  <si>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</si>
  <si>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</si>
  <si>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</si>
  <si>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</si>
  <si>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</si>
  <si>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</si>
  <si>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</si>
  <si>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</si>
  <si>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</si>
  <si>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</si>
  <si>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</si>
  <si>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</si>
  <si>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</si>
  <si>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</si>
  <si>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</si>
  <si>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</si>
  <si>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</si>
  <si>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</si>
  <si>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</si>
  <si>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</si>
  <si>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</si>
  <si>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</si>
  <si>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</si>
  <si>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</si>
  <si>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</si>
  <si>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</si>
  <si>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</si>
  <si>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</si>
  <si>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</si>
  <si>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</si>
  <si>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</si>
  <si>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</si>
  <si>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</si>
  <si>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</si>
  <si>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</si>
  <si>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</si>
  <si>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</si>
  <si>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</si>
  <si>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</si>
  <si>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</si>
  <si>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</si>
  <si>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</si>
  <si>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</si>
  <si>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</si>
  <si>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</si>
  <si>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</si>
  <si>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</si>
  <si>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</si>
  <si>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</si>
  <si>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</si>
  <si>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</si>
  <si>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</si>
  <si>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</si>
  <si>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</si>
  <si>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</si>
  <si>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</si>
  <si>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</si>
  <si>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</si>
  <si>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</si>
  <si>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</si>
  <si>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</si>
  <si>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</si>
  <si>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</si>
  <si>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</si>
  <si>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</si>
  <si>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</si>
  <si>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</si>
  <si>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</si>
  <si>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</si>
  <si>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</si>
  <si>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</si>
  <si>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</si>
  <si>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</si>
  <si>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</si>
  <si>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</si>
  <si>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</si>
  <si>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</si>
  <si>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</si>
  <si>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</si>
  <si>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</si>
  <si>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</si>
  <si>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</si>
  <si>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</si>
  <si>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</si>
  <si>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</si>
  <si>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</si>
  <si>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</si>
  <si>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</si>
  <si>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</si>
  <si>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</si>
  <si>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</si>
  <si>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</si>
  <si>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</si>
  <si>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</si>
  <si>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</si>
  <si>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</si>
  <si>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</si>
  <si>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</si>
  <si>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</si>
  <si>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</si>
  <si>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</si>
  <si>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</si>
  <si>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</si>
  <si>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</si>
  <si>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</si>
  <si>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</si>
  <si>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</si>
  <si>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</si>
  <si>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</si>
  <si>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</si>
  <si>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</si>
  <si>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</si>
  <si>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</si>
  <si>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</si>
  <si>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</si>
  <si>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</si>
  <si>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</si>
  <si>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</si>
  <si>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</si>
  <si>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</si>
  <si>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</si>
  <si>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</si>
  <si>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</si>
  <si>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</si>
  <si>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</si>
  <si>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</si>
  <si>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</si>
  <si>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</si>
  <si>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</si>
  <si>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</si>
  <si>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</si>
  <si>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</si>
  <si>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</si>
  <si>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</si>
  <si>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</si>
  <si>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</si>
  <si>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</si>
  <si>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</si>
  <si>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</si>
  <si>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</si>
  <si>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</si>
  <si>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</si>
  <si>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</si>
  <si>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</si>
  <si>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</si>
  <si>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</si>
  <si>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</si>
  <si>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</si>
  <si>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</si>
  <si>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</si>
  <si>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</si>
  <si>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</si>
  <si>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</si>
  <si>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</si>
  <si>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</si>
  <si>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</si>
  <si>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</si>
  <si>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</si>
  <si>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</si>
  <si>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</si>
  <si>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</si>
  <si>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</si>
  <si>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</si>
  <si>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</si>
  <si>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</si>
  <si>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</si>
  <si>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</si>
  <si>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</si>
  <si>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</si>
  <si>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</si>
  <si>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</si>
  <si>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</si>
  <si>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</si>
  <si>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</si>
  <si>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</si>
  <si>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</si>
  <si>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</si>
  <si>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</si>
  <si>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</si>
  <si>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</si>
  <si>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</si>
  <si>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</si>
  <si>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</si>
  <si>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</si>
  <si>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</si>
  <si>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</si>
  <si>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</si>
  <si>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</si>
  <si>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</si>
  <si>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</si>
  <si>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</si>
  <si>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</si>
  <si>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</si>
  <si>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</si>
  <si>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</si>
  <si>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</si>
  <si>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</si>
  <si>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</si>
  <si>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</si>
  <si>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</si>
  <si>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</si>
  <si>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</si>
  <si>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</si>
  <si>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</si>
  <si>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</si>
  <si>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</si>
  <si>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</si>
  <si>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</si>
  <si>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</si>
  <si>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</si>
  <si>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</si>
  <si>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</si>
  <si>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</si>
  <si>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</si>
  <si>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</si>
  <si>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</si>
  <si>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</si>
  <si>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</si>
  <si>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</si>
  <si>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</si>
  <si>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</si>
  <si>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</si>
  <si>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</si>
  <si>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</si>
  <si>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</si>
  <si>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</si>
  <si>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</si>
  <si>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</si>
  <si>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</si>
  <si>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</si>
  <si>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</si>
  <si>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</si>
  <si>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</si>
  <si>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</si>
  <si>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</si>
  <si>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</si>
  <si>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</si>
  <si>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</si>
  <si>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</si>
  <si>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</si>
  <si>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</si>
  <si>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</si>
  <si>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</si>
  <si>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</si>
  <si>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</si>
  <si>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</si>
  <si>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</si>
  <si>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</si>
  <si>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</si>
  <si>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</si>
  <si>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</si>
  <si>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</si>
  <si>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</si>
  <si>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</si>
  <si>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</si>
  <si>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</si>
  <si>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</si>
  <si>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</si>
  <si>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</si>
  <si>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</si>
  <si>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</si>
  <si>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</si>
  <si>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</si>
  <si>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</si>
  <si>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</si>
  <si>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</si>
  <si>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</si>
  <si>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</si>
  <si>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</si>
  <si>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</si>
  <si>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</si>
  <si>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</si>
  <si>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</si>
  <si>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</si>
  <si>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</si>
  <si>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</si>
  <si>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</si>
  <si>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</si>
  <si>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</si>
  <si>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</si>
  <si>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</si>
  <si>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</si>
  <si>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</si>
  <si>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</si>
  <si>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</si>
  <si>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</si>
  <si>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</si>
  <si>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</si>
  <si>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</si>
  <si>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</si>
  <si>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</si>
  <si>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</si>
  <si>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</si>
  <si>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</si>
  <si>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</si>
  <si>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</si>
  <si>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</si>
  <si>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</si>
  <si>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</si>
  <si>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</si>
  <si>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</si>
  <si>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</si>
  <si>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</si>
  <si>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</si>
  <si>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</si>
  <si>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</si>
  <si>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</si>
  <si>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</si>
  <si>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</si>
  <si>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</si>
  <si>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</si>
  <si>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</si>
  <si>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</si>
  <si>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</si>
  <si>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</si>
  <si>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</si>
  <si>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</si>
  <si>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</si>
  <si>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</si>
  <si>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</si>
  <si>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</si>
  <si>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</si>
  <si>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</si>
  <si>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</si>
  <si>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</si>
  <si>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</si>
  <si>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</si>
  <si>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</si>
  <si>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</si>
  <si>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</si>
  <si>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</si>
  <si>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</si>
  <si>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</si>
  <si>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</si>
  <si>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</si>
  <si>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</si>
  <si>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</si>
  <si>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</si>
  <si>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</si>
  <si>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</si>
  <si>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</si>
  <si>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</si>
  <si>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</si>
  <si>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</si>
  <si>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</si>
  <si>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</si>
  <si>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</si>
  <si>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</si>
  <si>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</si>
  <si>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</si>
  <si>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</si>
  <si>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</si>
  <si>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</si>
  <si>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</si>
  <si>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</si>
  <si>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</si>
  <si>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</si>
  <si>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</si>
  <si>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</si>
  <si>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</si>
  <si>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</si>
  <si>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</si>
  <si>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</si>
  <si>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</si>
  <si>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</si>
  <si>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</si>
  <si>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</si>
  <si>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</si>
  <si>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</si>
  <si>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</si>
  <si>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</si>
  <si>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</si>
  <si>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</si>
  <si>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</si>
  <si>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</si>
  <si>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</si>
  <si>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</si>
  <si>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</si>
  <si>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</si>
  <si>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</si>
  <si>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</si>
  <si>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</si>
  <si>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</si>
  <si>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</si>
  <si>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</si>
  <si>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</si>
  <si>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</si>
  <si>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</si>
  <si>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</si>
  <si>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</si>
  <si>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</si>
  <si>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</si>
  <si>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</si>
  <si>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</si>
  <si>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</si>
  <si>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</si>
  <si>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</si>
  <si>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</si>
  <si>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</si>
  <si>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</si>
  <si>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</si>
  <si>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</si>
  <si>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</si>
  <si>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</si>
  <si>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</si>
  <si>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</si>
  <si>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</si>
  <si>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</si>
  <si>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</si>
  <si>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</si>
  <si>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</si>
  <si>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</si>
  <si>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</si>
  <si>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</si>
  <si>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</si>
  <si>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</si>
  <si>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</si>
  <si>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</si>
  <si>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</si>
  <si>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</si>
  <si>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</si>
  <si>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</si>
  <si>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</si>
  <si>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</si>
  <si>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</si>
  <si>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</si>
  <si>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</si>
  <si>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</si>
  <si>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</si>
  <si>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</si>
  <si>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</si>
  <si>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</si>
  <si>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</si>
  <si>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</si>
  <si>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</si>
  <si>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</si>
  <si>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</si>
  <si>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</si>
  <si>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</si>
  <si>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</si>
  <si>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</si>
  <si>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</si>
  <si>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</si>
  <si>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</si>
  <si>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</si>
  <si>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</si>
  <si>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</si>
  <si>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</si>
  <si>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</si>
  <si>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</si>
  <si>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</si>
  <si>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</si>
  <si>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</si>
  <si>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</si>
  <si>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</si>
  <si>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</si>
  <si>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</si>
  <si>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</si>
  <si>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</si>
  <si>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</si>
  <si>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</si>
  <si>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</si>
  <si>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</si>
  <si>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</si>
  <si>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</si>
  <si>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</si>
  <si>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</si>
  <si>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</si>
  <si>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</si>
  <si>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</si>
  <si>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</si>
  <si>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</si>
  <si>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</si>
  <si>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</si>
  <si>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</si>
  <si>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</si>
  <si>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</si>
  <si>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</si>
  <si>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</si>
  <si>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</si>
  <si>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</si>
  <si>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</si>
  <si>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</si>
  <si>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</si>
  <si>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</si>
  <si>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</si>
  <si>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</si>
  <si>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</si>
  <si>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</si>
  <si>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</si>
  <si>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</si>
  <si>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</si>
  <si>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</si>
  <si>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</si>
  <si>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</si>
  <si>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</si>
  <si>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</si>
  <si>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</si>
  <si>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</si>
  <si>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</si>
  <si>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</si>
  <si>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</si>
  <si>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</si>
  <si>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</si>
  <si>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</si>
  <si>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</si>
  <si>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</si>
  <si>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</si>
  <si>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</si>
  <si>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</si>
  <si>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</si>
  <si>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</si>
  <si>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</si>
  <si>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</si>
  <si>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</si>
  <si>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</si>
  <si>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</si>
  <si>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</si>
  <si>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</si>
  <si>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</si>
  <si>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</si>
  <si>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</si>
  <si>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</si>
  <si>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</si>
  <si>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</si>
  <si>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</si>
  <si>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</si>
  <si>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</si>
  <si>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</si>
  <si>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</si>
  <si>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</si>
  <si>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</si>
  <si>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</si>
  <si>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</si>
  <si>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</si>
  <si>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</si>
  <si>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</si>
  <si>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</si>
  <si>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</si>
  <si>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</si>
  <si>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</si>
  <si>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</si>
  <si>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</si>
  <si>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</si>
  <si>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</si>
  <si>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</si>
  <si>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</si>
  <si>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</si>
  <si>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</si>
  <si>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</si>
  <si>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</si>
  <si>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</si>
  <si>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</si>
  <si>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</si>
  <si>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</si>
  <si>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</si>
  <si>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</si>
  <si>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</si>
  <si>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</si>
  <si>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</si>
  <si>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</si>
  <si>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</si>
  <si>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</si>
  <si>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</si>
  <si>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</si>
  <si>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</si>
  <si>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</si>
  <si>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</si>
  <si>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</si>
  <si>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</si>
  <si>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</si>
  <si>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</si>
  <si>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</si>
  <si>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</si>
  <si>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</si>
  <si>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</si>
  <si>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</si>
  <si>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</si>
  <si>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</si>
  <si>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</si>
  <si>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</si>
  <si>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</si>
  <si>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</si>
  <si>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</si>
  <si>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</si>
  <si>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</si>
  <si>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</si>
  <si>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</si>
  <si>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</si>
  <si>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</si>
  <si>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</si>
  <si>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</si>
  <si>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</si>
  <si>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</si>
  <si>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</si>
  <si>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</si>
  <si>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</si>
  <si>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</si>
  <si>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</si>
  <si>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</si>
  <si>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</si>
  <si>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</si>
  <si>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</si>
  <si>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</si>
  <si>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</si>
  <si>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</si>
  <si>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</si>
  <si>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</si>
  <si>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</si>
  <si>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</si>
  <si>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</si>
  <si>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</si>
  <si>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</si>
  <si>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</si>
  <si>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</si>
  <si>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</si>
  <si>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</si>
  <si>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</si>
  <si>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</si>
  <si>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</si>
  <si>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</si>
  <si>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</si>
  <si>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</si>
  <si>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</si>
  <si>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</si>
  <si>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</si>
  <si>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</si>
  <si>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</si>
  <si>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</si>
  <si>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</si>
  <si>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</si>
  <si>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</si>
  <si>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</si>
  <si>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</si>
  <si>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</si>
  <si>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</si>
  <si>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</si>
  <si>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</si>
  <si>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</si>
  <si>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</si>
  <si>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</si>
  <si>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</si>
  <si>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</si>
  <si>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</si>
  <si>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</si>
  <si>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</si>
  <si>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</si>
  <si>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</si>
  <si>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</si>
  <si>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</si>
  <si>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</si>
  <si>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</si>
  <si>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</si>
  <si>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</si>
  <si>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</si>
  <si>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</si>
  <si>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</si>
  <si>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</si>
  <si>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</si>
  <si>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</si>
  <si>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</si>
  <si>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</si>
  <si>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</si>
  <si>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</si>
  <si>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</si>
  <si>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</si>
  <si>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</si>
  <si>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</si>
  <si>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</si>
  <si>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</si>
  <si>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</si>
  <si>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</si>
  <si>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</si>
  <si>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</si>
  <si>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</si>
  <si>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</si>
  <si>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</si>
  <si>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</si>
  <si>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</si>
  <si>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</si>
  <si>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</si>
  <si>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</si>
  <si>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</si>
  <si>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</si>
  <si>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</si>
  <si>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</si>
  <si>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</si>
  <si>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</si>
  <si>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</si>
  <si>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</si>
  <si>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</si>
  <si>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</si>
  <si>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</si>
  <si>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</si>
  <si>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</si>
  <si>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</si>
  <si>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</si>
  <si>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</si>
  <si>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</si>
  <si>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</si>
  <si>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</si>
  <si>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</si>
  <si>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</si>
  <si>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</si>
  <si>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</si>
  <si>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</si>
  <si>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</si>
  <si>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</si>
  <si>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</si>
  <si>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</si>
  <si>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</si>
  <si>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</si>
  <si>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</si>
  <si>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</si>
  <si>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</si>
  <si>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</si>
  <si>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</si>
  <si>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</si>
  <si>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</si>
  <si>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</si>
  <si>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</si>
  <si>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</si>
  <si>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</si>
  <si>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</si>
  <si>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</si>
  <si>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</si>
  <si>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</si>
  <si>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</si>
  <si>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</si>
  <si>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</si>
  <si>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</si>
  <si>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</si>
  <si>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</si>
  <si>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</si>
  <si>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</si>
  <si>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</si>
  <si>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</si>
  <si>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</si>
  <si>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</si>
  <si>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</si>
  <si>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</si>
  <si>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</si>
  <si>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</si>
  <si>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</si>
  <si>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</si>
  <si>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</si>
  <si>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</si>
  <si>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</si>
  <si>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</si>
  <si>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</si>
  <si>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</si>
  <si>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</si>
  <si>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</si>
  <si>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</si>
  <si>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</si>
  <si>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</si>
  <si>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</si>
  <si>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</si>
  <si>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</si>
  <si>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</si>
  <si>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</si>
  <si>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</si>
  <si>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</si>
  <si>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</si>
  <si>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</si>
  <si>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</si>
  <si>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</si>
  <si>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</si>
  <si>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</si>
  <si>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</si>
  <si>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</si>
  <si>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</si>
  <si>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</si>
  <si>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</si>
  <si>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</si>
  <si>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</si>
  <si>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</si>
  <si>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</si>
  <si>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</si>
  <si>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</si>
  <si>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</si>
  <si>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</si>
  <si>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</si>
  <si>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</si>
  <si>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</si>
  <si>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</si>
  <si>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</si>
  <si>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</si>
  <si>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</si>
  <si>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</si>
  <si>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</si>
  <si>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</si>
  <si>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</si>
  <si>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</si>
  <si>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</si>
  <si>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</si>
  <si>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</si>
  <si>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</si>
  <si>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</si>
  <si>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</si>
  <si>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</si>
  <si>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</si>
  <si>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</si>
  <si>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</si>
  <si>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</si>
  <si>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</si>
  <si>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</si>
  <si>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</si>
  <si>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</si>
  <si>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</si>
  <si>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</si>
  <si>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</si>
  <si>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</si>
  <si>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</si>
  <si>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</si>
  <si>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</si>
  <si>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</si>
  <si>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</si>
  <si>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</si>
  <si>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</si>
  <si>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</si>
  <si>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</si>
  <si>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</si>
  <si>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</si>
  <si>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</si>
  <si>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</si>
  <si>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</si>
  <si>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</si>
  <si>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</si>
  <si>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</si>
  <si>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</si>
  <si>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</si>
  <si>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</si>
  <si>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</si>
  <si>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</si>
  <si>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</si>
  <si>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</si>
  <si>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</si>
  <si>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</si>
  <si>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</si>
  <si>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</si>
  <si>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</si>
  <si>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</si>
  <si>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</si>
  <si>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</si>
  <si>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</si>
  <si>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</si>
  <si>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</si>
  <si>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</si>
  <si>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</si>
  <si>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</si>
  <si>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</si>
  <si>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</si>
  <si>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</si>
  <si>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</si>
  <si>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</si>
  <si>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</si>
  <si>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</si>
  <si>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</si>
  <si>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</si>
  <si>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</si>
  <si>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</si>
  <si>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</si>
  <si>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</si>
  <si>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</si>
  <si>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</si>
  <si>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</si>
  <si>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</si>
  <si>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</si>
  <si>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</si>
  <si>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</si>
  <si>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</si>
  <si>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</si>
  <si>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</si>
  <si>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</si>
  <si>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</si>
  <si>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</si>
  <si>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</si>
  <si>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</si>
  <si>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</si>
  <si>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</si>
  <si>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</si>
  <si>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</si>
  <si>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</si>
  <si>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</si>
  <si>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</si>
  <si>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</si>
  <si>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</si>
  <si>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</si>
  <si>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</si>
  <si>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</si>
  <si>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</si>
  <si>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</si>
  <si>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</si>
  <si>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</si>
  <si>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</si>
  <si>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</si>
  <si>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</si>
  <si>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</si>
  <si>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</si>
  <si>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</si>
  <si>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</si>
  <si>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</si>
  <si>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</si>
  <si>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</si>
  <si>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</si>
  <si>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</si>
  <si>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</si>
  <si>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</si>
  <si>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</si>
  <si>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</si>
  <si>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</si>
  <si>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</si>
  <si>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</si>
  <si>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</si>
  <si>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</si>
  <si>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</si>
  <si>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</si>
  <si>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</si>
  <si>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</si>
  <si>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</si>
  <si>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</si>
  <si>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</si>
  <si>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</si>
  <si>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</si>
  <si>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</si>
  <si>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</si>
  <si>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</si>
  <si>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</si>
  <si>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</si>
  <si>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</si>
  <si>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</si>
  <si>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</si>
  <si>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</si>
  <si>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</si>
  <si>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</si>
  <si>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</si>
  <si>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</si>
  <si>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</si>
  <si>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</si>
  <si>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</si>
  <si>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</si>
  <si>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</si>
  <si>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</si>
  <si>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</si>
  <si>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</si>
  <si>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</si>
  <si>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</si>
  <si>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</si>
  <si>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</si>
  <si>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</si>
  <si>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</si>
  <si>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</si>
  <si>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</si>
  <si>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</si>
  <si>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</si>
  <si>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</si>
  <si>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</si>
  <si>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</si>
  <si>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</si>
  <si>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</si>
  <si>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</si>
  <si>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</si>
  <si>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</si>
  <si>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</si>
  <si>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</si>
  <si>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</si>
  <si>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</si>
  <si>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</si>
  <si>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</si>
  <si>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</si>
  <si>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</si>
  <si>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</si>
  <si>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</si>
  <si>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</si>
  <si>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</si>
  <si>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</si>
  <si>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</si>
  <si>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</si>
  <si>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</si>
  <si>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</si>
  <si>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</si>
  <si>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</si>
  <si>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</si>
  <si>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</si>
  <si>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</si>
  <si>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</si>
  <si>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</si>
  <si>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</si>
  <si>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</si>
  <si>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</si>
  <si>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</si>
  <si>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</si>
  <si>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</si>
  <si>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</si>
  <si>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</si>
  <si>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</si>
  <si>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</si>
  <si>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</si>
  <si>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</si>
  <si>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</si>
  <si>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</si>
  <si>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</si>
  <si>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</si>
  <si>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</si>
  <si>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</si>
  <si>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</si>
  <si>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</si>
  <si>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</si>
  <si>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</si>
  <si>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</si>
  <si>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</si>
  <si>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</si>
  <si>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</si>
  <si>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</si>
  <si>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</si>
  <si>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</si>
  <si>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</si>
  <si>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</si>
  <si>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</si>
  <si>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</si>
  <si>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</si>
  <si>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</si>
  <si>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</si>
  <si>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</si>
  <si>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</si>
  <si>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</si>
  <si>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</si>
  <si>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</si>
  <si>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</si>
  <si>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</si>
  <si>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</si>
  <si>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</si>
  <si>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</si>
  <si>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</si>
  <si>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</si>
  <si>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</si>
  <si>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</si>
  <si>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</si>
  <si>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</si>
  <si>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</si>
  <si>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</si>
  <si>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</si>
  <si>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</si>
  <si>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</si>
  <si>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</si>
  <si>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</si>
  <si>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</si>
  <si>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</si>
  <si>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</si>
  <si>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</si>
  <si>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</si>
  <si>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</si>
  <si>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</si>
  <si>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</si>
  <si>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</si>
  <si>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</si>
  <si>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</si>
  <si>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</si>
  <si>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</si>
  <si>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</si>
  <si>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</si>
  <si>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</si>
  <si>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</si>
  <si>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</si>
  <si>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</si>
  <si>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</si>
  <si>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</si>
  <si>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</si>
  <si>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</si>
  <si>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</si>
  <si>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</si>
  <si>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</si>
  <si>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</si>
  <si>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</si>
  <si>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</si>
  <si>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</si>
  <si>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</si>
  <si>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</si>
  <si>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</si>
  <si>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</si>
  <si>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</si>
  <si>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</si>
  <si>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</si>
  <si>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</si>
  <si>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</si>
  <si>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</si>
  <si>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</si>
  <si>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</si>
  <si>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</si>
  <si>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</si>
  <si>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</si>
  <si>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</si>
  <si>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</si>
  <si>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</si>
  <si>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</si>
  <si>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</si>
  <si>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</si>
  <si>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</si>
  <si>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</si>
  <si>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</si>
  <si>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</si>
  <si>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</si>
  <si>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</si>
  <si>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</si>
  <si>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</si>
  <si>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</si>
  <si>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</si>
  <si>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</si>
  <si>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</si>
  <si>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</si>
  <si>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</si>
  <si>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</si>
  <si>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</si>
  <si>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</si>
  <si>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</si>
  <si>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</si>
  <si>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</si>
  <si>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</si>
  <si>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</si>
  <si>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</si>
  <si>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</si>
  <si>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</si>
  <si>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</si>
  <si>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</si>
  <si>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</si>
  <si>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</si>
  <si>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</si>
  <si>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</si>
  <si>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</si>
  <si>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</si>
  <si>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</si>
  <si>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</si>
  <si>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</si>
  <si>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</si>
  <si>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</si>
  <si>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</si>
  <si>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</si>
  <si>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</si>
  <si>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</si>
  <si>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</si>
  <si>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</si>
  <si>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</si>
  <si>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</si>
  <si>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</si>
  <si>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</si>
  <si>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</si>
  <si>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</si>
  <si>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</si>
  <si>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</si>
  <si>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</si>
  <si>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</si>
  <si>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</si>
  <si>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</si>
  <si>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</si>
  <si>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</si>
  <si>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</si>
  <si>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</si>
  <si>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</si>
  <si>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</si>
  <si>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</si>
  <si>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</si>
  <si>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</si>
  <si>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</si>
  <si>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</si>
  <si>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</si>
  <si>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</si>
  <si>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</si>
  <si>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</si>
  <si>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</si>
  <si>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</si>
  <si>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</si>
  <si>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</si>
  <si>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</si>
  <si>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</si>
  <si>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</si>
  <si>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</si>
  <si>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</si>
  <si>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</si>
  <si>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</si>
  <si>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</si>
  <si>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</si>
  <si>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</si>
  <si>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</si>
  <si>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</si>
  <si>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</si>
  <si>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</si>
  <si>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</si>
  <si>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</si>
  <si>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</si>
  <si>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</si>
  <si>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</si>
  <si>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</si>
  <si>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</si>
  <si>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</si>
  <si>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</si>
  <si>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</si>
  <si>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</si>
  <si>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</si>
  <si>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</si>
  <si>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</si>
  <si>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</si>
  <si>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</si>
  <si>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</si>
  <si>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</si>
  <si>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</si>
  <si>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</si>
  <si>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</si>
  <si>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</si>
  <si>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</si>
  <si>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</si>
  <si>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</si>
  <si>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</si>
  <si>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</si>
  <si>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</si>
  <si>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</si>
  <si>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</si>
  <si>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</si>
  <si>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</si>
  <si>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</si>
  <si>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</si>
  <si>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</si>
  <si>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</si>
  <si>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</si>
  <si>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</si>
  <si>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</si>
  <si>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</si>
  <si>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</si>
  <si>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</si>
  <si>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</si>
  <si>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</si>
  <si>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</si>
  <si>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</si>
  <si>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</si>
  <si>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</si>
  <si>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</si>
  <si>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</si>
  <si>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</si>
  <si>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</si>
  <si>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</si>
  <si>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</si>
  <si>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</si>
  <si>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</si>
  <si>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</si>
  <si>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</si>
  <si>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</si>
  <si>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</si>
  <si>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</si>
  <si>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</si>
  <si>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</si>
  <si>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</si>
  <si>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</si>
  <si>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</si>
  <si>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</si>
  <si>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</si>
  <si>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</si>
  <si>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</si>
  <si>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</si>
  <si>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</si>
  <si>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</si>
  <si>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</si>
  <si>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</si>
  <si>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</si>
  <si>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</si>
  <si>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</si>
  <si>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</si>
  <si>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</si>
  <si>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</si>
  <si>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</si>
  <si>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</si>
  <si>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</si>
  <si>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</si>
  <si>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</si>
  <si>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</si>
  <si>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</si>
  <si>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</si>
  <si>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</si>
  <si>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</si>
  <si>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</si>
  <si>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</si>
  <si>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</si>
  <si>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</si>
  <si>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</si>
  <si>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</si>
  <si>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</si>
  <si>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</si>
  <si>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</si>
  <si>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</si>
  <si>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</si>
  <si>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</si>
  <si>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</si>
  <si>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</si>
  <si>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</si>
  <si>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</si>
  <si>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</si>
  <si>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</si>
  <si>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</si>
  <si>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</si>
  <si>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</si>
  <si>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</si>
  <si>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</si>
  <si>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</si>
  <si>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</si>
  <si>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</si>
  <si>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</si>
  <si>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</si>
  <si>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</si>
  <si>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</si>
  <si>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</si>
  <si>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</si>
  <si>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</si>
  <si>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</si>
  <si>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</si>
  <si>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</si>
  <si>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</si>
  <si>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</si>
  <si>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</si>
  <si>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</si>
  <si>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</si>
  <si>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</si>
  <si>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</si>
  <si>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</si>
  <si>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</si>
  <si>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</si>
  <si>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</si>
  <si>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</si>
  <si>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</si>
  <si>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</si>
  <si>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</si>
  <si>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</si>
  <si>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</si>
  <si>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</si>
  <si>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</si>
  <si>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</si>
  <si>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</si>
  <si>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</si>
  <si>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</si>
  <si>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</si>
  <si>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</si>
  <si>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</si>
  <si>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</si>
  <si>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</si>
  <si>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</si>
  <si>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</si>
  <si>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</si>
  <si>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</si>
  <si>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</si>
  <si>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</si>
  <si>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</si>
  <si>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</si>
  <si>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</si>
  <si>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</si>
  <si>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</si>
  <si>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</si>
  <si>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</si>
  <si>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</si>
  <si>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</si>
  <si>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</si>
  <si>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</si>
  <si>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</si>
  <si>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</si>
  <si>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</si>
  <si>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</si>
  <si>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</si>
  <si>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</si>
  <si>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</si>
  <si>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</si>
  <si>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</si>
  <si>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</si>
  <si>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</si>
  <si>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</si>
  <si>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</si>
  <si>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</si>
  <si>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</si>
  <si>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</si>
  <si>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</si>
  <si>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</si>
  <si>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</si>
  <si>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</si>
  <si>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</si>
  <si>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</si>
  <si>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</si>
  <si>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</si>
  <si>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</si>
  <si>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</si>
  <si>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</si>
  <si>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</si>
  <si>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</si>
  <si>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</si>
  <si>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</si>
  <si>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</si>
  <si>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</si>
  <si>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</si>
  <si>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</si>
  <si>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</si>
  <si>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</si>
  <si>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</si>
  <si>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</si>
  <si>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</si>
  <si>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</si>
  <si>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</si>
  <si>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</si>
  <si>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</si>
  <si>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</si>
  <si>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</si>
  <si>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</si>
  <si>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</si>
  <si>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</si>
  <si>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</si>
  <si>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</si>
  <si>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</si>
  <si>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</si>
  <si>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</si>
  <si>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</si>
  <si>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</si>
  <si>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</si>
  <si>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</si>
  <si>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</si>
  <si>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</si>
  <si>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</si>
  <si>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</si>
  <si>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</si>
  <si>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</si>
  <si>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</si>
  <si>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</si>
  <si>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</si>
  <si>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</si>
  <si>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</si>
  <si>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</si>
  <si>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</si>
  <si>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</si>
  <si>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</si>
  <si>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</si>
  <si>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</si>
  <si>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</si>
  <si>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</si>
  <si>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</si>
  <si>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</si>
  <si>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</si>
  <si>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</si>
  <si>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</si>
  <si>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</si>
  <si>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</si>
  <si>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</si>
  <si>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</si>
  <si>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</si>
  <si>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</si>
  <si>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</si>
  <si>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</si>
  <si>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</si>
  <si>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</si>
  <si>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</si>
  <si>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</si>
  <si>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</si>
  <si>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</si>
  <si>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</si>
  <si>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</si>
  <si>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</si>
  <si>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</si>
  <si>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</si>
  <si>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</si>
  <si>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</si>
  <si>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</si>
  <si>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</si>
  <si>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</si>
  <si>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</si>
  <si>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</si>
  <si>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</si>
  <si>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</si>
  <si>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</si>
  <si>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</si>
  <si>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</si>
  <si>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</si>
  <si>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</si>
  <si>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</si>
  <si>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</si>
  <si>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</si>
  <si>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</si>
  <si>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</si>
  <si>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</si>
  <si>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</si>
  <si>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</si>
  <si>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</si>
  <si>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</si>
  <si>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</si>
  <si>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</si>
  <si>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</si>
  <si>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</si>
  <si>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</si>
  <si>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</si>
  <si>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</si>
  <si>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</si>
  <si>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</si>
  <si>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</si>
  <si>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</si>
  <si>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</si>
  <si>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</si>
  <si>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</si>
  <si>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</si>
  <si>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</si>
  <si>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</si>
  <si>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</si>
  <si>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</si>
  <si>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</si>
  <si>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</si>
  <si>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</si>
  <si>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</si>
  <si>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</si>
  <si>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</si>
  <si>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</si>
  <si>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</si>
  <si>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</si>
  <si>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</si>
  <si>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</si>
  <si>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</si>
  <si>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</si>
  <si>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</si>
  <si>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</si>
  <si>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</si>
  <si>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</si>
  <si>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</si>
  <si>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</si>
  <si>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</si>
  <si>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</si>
  <si>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</si>
  <si>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</si>
  <si>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</si>
  <si>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</si>
  <si>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</si>
  <si>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</si>
  <si>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</si>
  <si>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</si>
  <si>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</si>
  <si>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</si>
  <si>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</si>
  <si>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</si>
  <si>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</si>
  <si>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</si>
  <si>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</si>
  <si>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</si>
  <si>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</si>
  <si>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</si>
  <si>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</si>
  <si>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</si>
  <si>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</si>
  <si>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</si>
  <si>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</si>
  <si>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</si>
  <si>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</si>
  <si>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</si>
  <si>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</si>
  <si>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</si>
  <si>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</si>
  <si>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</si>
  <si>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</si>
  <si>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</si>
  <si>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</si>
  <si>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</si>
  <si>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</si>
  <si>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</si>
  <si>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</si>
  <si>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</si>
  <si>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</si>
  <si>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</si>
  <si>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</si>
  <si>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</si>
  <si>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</si>
  <si>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</si>
  <si>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</si>
  <si>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</si>
  <si>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</si>
  <si>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</si>
  <si>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</si>
  <si>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</si>
  <si>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</si>
  <si>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</si>
  <si>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</si>
  <si>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</si>
  <si>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</si>
  <si>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</si>
  <si>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</si>
  <si>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</si>
  <si>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</si>
  <si>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</si>
  <si>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</si>
  <si>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</si>
  <si>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</si>
  <si>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</si>
  <si>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</si>
  <si>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</si>
  <si>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</si>
  <si>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</si>
  <si>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</si>
  <si>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</si>
  <si>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</si>
  <si>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</si>
  <si>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</si>
  <si>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</si>
  <si>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</si>
  <si>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</si>
  <si>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</si>
  <si>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</si>
  <si>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</si>
  <si>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</si>
  <si>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</si>
  <si>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</si>
  <si>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</si>
  <si>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</si>
  <si>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</si>
  <si>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</si>
  <si>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</si>
  <si>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</si>
  <si>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</si>
  <si>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</si>
  <si>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</si>
  <si>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</si>
  <si>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</si>
  <si>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</si>
  <si>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</si>
  <si>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</si>
  <si>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</si>
  <si>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</si>
  <si>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</si>
  <si>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</si>
  <si>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</si>
  <si>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</si>
  <si>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</si>
  <si>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</si>
  <si>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</si>
  <si>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</si>
  <si>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</si>
  <si>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</si>
  <si>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</si>
  <si>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</si>
  <si>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</si>
  <si>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</si>
  <si>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</si>
  <si>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</si>
  <si>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</si>
  <si>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</si>
  <si>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</si>
  <si>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</si>
  <si>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</si>
  <si>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</si>
  <si>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</si>
  <si>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</si>
  <si>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</si>
  <si>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</si>
  <si>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</si>
  <si>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</si>
  <si>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</si>
  <si>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</si>
  <si>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</si>
  <si>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</si>
  <si>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</si>
  <si>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</si>
  <si>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</si>
  <si>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</si>
  <si>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</si>
  <si>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</si>
  <si>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</si>
  <si>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</si>
  <si>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</si>
  <si>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</si>
  <si>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</si>
  <si>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</si>
  <si>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</si>
  <si>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</si>
  <si>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</si>
  <si>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</si>
  <si>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</si>
  <si>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</si>
  <si>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</si>
  <si>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</si>
  <si>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</si>
  <si>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</si>
  <si>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</si>
  <si>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</si>
  <si>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</si>
  <si>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</si>
  <si>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</si>
  <si>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</si>
  <si>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</si>
  <si>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</si>
  <si>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</si>
  <si>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</si>
  <si>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</si>
  <si>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</si>
  <si>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</si>
  <si>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</si>
  <si>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</si>
  <si>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</si>
  <si>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</si>
  <si>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</si>
  <si>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</si>
  <si>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</si>
  <si>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</si>
  <si>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</si>
  <si>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</si>
  <si>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</si>
  <si>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</si>
  <si>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</si>
  <si>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</si>
  <si>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</si>
  <si>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</si>
  <si>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</si>
  <si>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</si>
  <si>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</si>
  <si>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</si>
  <si>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</si>
  <si>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</si>
  <si>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</si>
  <si>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</si>
  <si>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</si>
  <si>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</si>
  <si>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</si>
  <si>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</si>
  <si>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</si>
  <si>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</si>
  <si>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</si>
  <si>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</si>
  <si>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</si>
  <si>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</si>
  <si>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</si>
  <si>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</si>
  <si>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</si>
  <si>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</si>
  <si>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</si>
  <si>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</si>
  <si>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</si>
  <si>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</si>
  <si>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</si>
  <si>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</si>
  <si>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</si>
  <si>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</si>
  <si>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</si>
  <si>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</si>
  <si>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</si>
  <si>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</si>
  <si>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</si>
  <si>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</si>
  <si>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</si>
  <si>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</si>
  <si>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</si>
  <si>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</si>
  <si>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</si>
  <si>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</si>
  <si>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</si>
  <si>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</si>
  <si>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</si>
  <si>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</si>
  <si>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</si>
  <si>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</si>
  <si>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</si>
  <si>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</si>
  <si>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</si>
  <si>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</si>
  <si>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</si>
  <si>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</si>
  <si>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</si>
  <si>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</si>
  <si>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</si>
  <si>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</si>
  <si>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</si>
  <si>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</si>
  <si>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</si>
  <si>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</si>
  <si>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</si>
  <si>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</si>
  <si>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</si>
  <si>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</si>
  <si>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</si>
  <si>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</si>
  <si>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</si>
  <si>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</si>
  <si>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</si>
  <si>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</si>
  <si>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</si>
  <si>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</si>
  <si>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</si>
  <si>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</si>
  <si>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</si>
  <si>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</si>
  <si>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</si>
  <si>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</si>
  <si>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</si>
  <si>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</si>
  <si>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</si>
  <si>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</si>
  <si>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</si>
  <si>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</si>
  <si>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</si>
  <si>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</si>
  <si>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</si>
  <si>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</si>
  <si>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</si>
  <si>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</si>
  <si>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</si>
  <si>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</si>
  <si>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</si>
  <si>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</si>
  <si>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</si>
  <si>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</si>
  <si>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</si>
  <si>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</si>
  <si>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</si>
  <si>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</si>
  <si>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</si>
  <si>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</si>
  <si>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</si>
  <si>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</si>
  <si>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</si>
  <si>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</si>
  <si>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</si>
  <si>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</si>
  <si>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</si>
  <si>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</si>
  <si>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</si>
  <si>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</si>
  <si>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</si>
  <si>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</si>
  <si>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</si>
  <si>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</si>
  <si>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</si>
  <si>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</si>
  <si>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</si>
  <si>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</si>
  <si>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</si>
  <si>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</si>
  <si>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</si>
  <si>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</si>
  <si>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</si>
  <si>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</si>
  <si>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</si>
  <si>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</si>
  <si>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</si>
  <si>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</si>
  <si>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</si>
  <si>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</si>
  <si>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</si>
  <si>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</si>
  <si>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</si>
  <si>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</si>
  <si>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</si>
  <si>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</si>
  <si>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</si>
  <si>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</si>
  <si>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</si>
  <si>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</si>
  <si>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</si>
  <si>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</si>
  <si>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</si>
  <si>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</si>
  <si>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</si>
  <si>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</si>
  <si>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</si>
  <si>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</si>
  <si>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</si>
  <si>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</si>
  <si>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</si>
  <si>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</si>
  <si>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</si>
  <si>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</si>
  <si>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</si>
  <si>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</si>
  <si>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</si>
  <si>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</si>
  <si>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</si>
  <si>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</si>
  <si>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</si>
  <si>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</si>
  <si>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</si>
  <si>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</si>
  <si>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</si>
  <si>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</si>
  <si>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</si>
  <si>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</si>
  <si>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</si>
  <si>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</si>
  <si>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</si>
  <si>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</si>
  <si>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</si>
  <si>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</si>
  <si>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</si>
  <si>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</si>
  <si>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</si>
  <si>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</si>
  <si>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</si>
  <si>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</si>
  <si>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</si>
  <si>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</si>
  <si>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</si>
  <si>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</si>
  <si>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</si>
  <si>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</si>
  <si>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</si>
  <si>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</si>
  <si>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</si>
  <si>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</si>
  <si>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</si>
  <si>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</si>
  <si>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</si>
  <si>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</si>
  <si>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</si>
  <si>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</si>
  <si>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</si>
  <si>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</si>
  <si>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</si>
  <si>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</si>
  <si>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</si>
  <si>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</si>
  <si>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</si>
  <si>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</si>
  <si>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</si>
  <si>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</si>
  <si>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</si>
  <si>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</si>
  <si>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</si>
  <si>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</si>
  <si>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</si>
  <si>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</si>
  <si>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</si>
  <si>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</si>
  <si>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</si>
  <si>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</si>
  <si>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</si>
  <si>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</si>
  <si>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</si>
  <si>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</si>
  <si>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</si>
  <si>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</si>
  <si>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</si>
  <si>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</si>
  <si>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</si>
  <si>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</si>
  <si>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</si>
  <si>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</si>
  <si>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</si>
  <si>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</si>
  <si>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</si>
  <si>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</si>
  <si>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</si>
  <si>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</si>
  <si>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</si>
  <si>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</si>
  <si>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</si>
  <si>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</si>
  <si>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</si>
  <si>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</si>
  <si>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</si>
  <si>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</si>
  <si>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</si>
  <si>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</si>
  <si>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</si>
  <si>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</si>
  <si>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</si>
  <si>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</si>
  <si>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</si>
  <si>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</si>
  <si>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</si>
  <si>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</si>
  <si>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</si>
  <si>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</si>
  <si>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</si>
  <si>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</si>
  <si>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</si>
  <si>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</si>
  <si>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</si>
  <si>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</si>
  <si>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</si>
  <si>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</si>
  <si>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</si>
  <si>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</si>
  <si>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</si>
  <si>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</si>
  <si>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</si>
  <si>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</si>
  <si>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</si>
  <si>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</si>
  <si>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</si>
  <si>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</si>
  <si>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</si>
  <si>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</si>
  <si>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</si>
  <si>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</si>
  <si>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</si>
  <si>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</si>
  <si>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</si>
  <si>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</si>
  <si>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</si>
  <si>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</si>
  <si>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</si>
  <si>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</si>
  <si>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</si>
  <si>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</si>
  <si>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</si>
  <si>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</si>
  <si>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</si>
  <si>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</si>
  <si>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</si>
  <si>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</si>
  <si>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</si>
  <si>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</si>
  <si>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</si>
  <si>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</si>
  <si>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</si>
  <si>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</si>
  <si>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</si>
  <si>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</si>
  <si>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</si>
  <si>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</si>
  <si>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</si>
  <si>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</si>
  <si>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</si>
  <si>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</si>
  <si>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</si>
  <si>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</si>
  <si>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</si>
  <si>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</si>
  <si>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</si>
  <si>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</si>
  <si>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</si>
  <si>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</si>
  <si>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</si>
  <si>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</si>
  <si>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</si>
  <si>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</si>
  <si>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</si>
  <si>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</si>
  <si>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</si>
  <si>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</si>
  <si>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</si>
  <si>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</si>
  <si>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</si>
  <si>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</si>
  <si>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</si>
  <si>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</si>
  <si>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</si>
  <si>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</si>
  <si>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</si>
  <si>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</si>
  <si>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</si>
  <si>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</si>
  <si>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</si>
  <si>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</si>
  <si>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</si>
  <si>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</si>
  <si>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</si>
  <si>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</si>
  <si>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</si>
  <si>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</si>
  <si>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</si>
  <si>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</si>
  <si>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</si>
  <si>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</si>
  <si>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</si>
  <si>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</si>
  <si>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</si>
  <si>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</si>
  <si>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</si>
  <si>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</si>
  <si>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</si>
  <si>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</si>
  <si>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</si>
  <si>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</si>
  <si>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</si>
  <si>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</si>
  <si>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</si>
  <si>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</si>
  <si>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</si>
  <si>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</si>
  <si>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</si>
  <si>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</si>
  <si>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</si>
  <si>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</si>
  <si>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</si>
  <si>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</si>
  <si>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</si>
  <si>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</si>
  <si>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</si>
  <si>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</si>
  <si>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</si>
  <si>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</si>
  <si>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</si>
  <si>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</si>
  <si>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</si>
  <si>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</si>
  <si>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</si>
  <si>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</si>
  <si>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</si>
  <si>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</si>
  <si>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</si>
  <si>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</si>
  <si>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</si>
  <si>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</si>
  <si>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</si>
  <si>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</si>
  <si>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</si>
  <si>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</si>
  <si>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</si>
  <si>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</si>
  <si>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</si>
  <si>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</si>
  <si>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</si>
  <si>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</si>
  <si>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</si>
  <si>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</si>
  <si>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</si>
  <si>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</si>
  <si>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</si>
  <si>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</si>
  <si>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</si>
  <si>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</si>
  <si>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</si>
  <si>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</si>
  <si>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</si>
  <si>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</si>
  <si>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</si>
  <si>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</si>
  <si>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</si>
  <si>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</si>
  <si>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</si>
  <si>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</si>
  <si>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</si>
  <si>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</si>
  <si>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</si>
  <si>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</si>
  <si>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</si>
  <si>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</si>
  <si>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</si>
  <si>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</si>
  <si>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</si>
  <si>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</si>
  <si>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</si>
  <si>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</si>
  <si>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</si>
  <si>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</si>
  <si>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</si>
  <si>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</si>
  <si>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</si>
  <si>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</si>
  <si>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</si>
  <si>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</si>
  <si>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</si>
  <si>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</si>
  <si>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</si>
  <si>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</si>
  <si>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</si>
  <si>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</si>
  <si>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</si>
  <si>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</si>
  <si>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</si>
  <si>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</si>
  <si>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</si>
  <si>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</si>
  <si>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</si>
  <si>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</si>
  <si>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</si>
  <si>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</si>
  <si>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</si>
  <si>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</si>
  <si>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</si>
  <si>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</si>
  <si>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</si>
  <si>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</si>
  <si>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</si>
  <si>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</si>
  <si>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</si>
  <si>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</si>
  <si>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</si>
  <si>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</si>
  <si>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</si>
  <si>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</si>
  <si>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</si>
  <si>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</si>
  <si>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</si>
  <si>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</si>
  <si>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</si>
  <si>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</si>
  <si>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</si>
  <si>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</si>
  <si>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</si>
  <si>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</si>
  <si>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</si>
  <si>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</si>
  <si>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</si>
  <si>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</si>
  <si>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</si>
  <si>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</si>
  <si>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</si>
  <si>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</si>
  <si>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</si>
  <si>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</si>
  <si>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</si>
  <si>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</si>
  <si>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</si>
  <si>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</si>
  <si>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</si>
  <si>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</si>
  <si>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</si>
  <si>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</si>
  <si>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</si>
  <si>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</si>
  <si>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</si>
  <si>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</si>
  <si>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</si>
  <si>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</si>
  <si>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</si>
  <si>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</si>
  <si>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</si>
  <si>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</si>
  <si>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</si>
  <si>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</si>
  <si>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</si>
  <si>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</si>
  <si>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</si>
  <si>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</si>
  <si>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</si>
  <si>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</si>
  <si>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</si>
  <si>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</si>
  <si>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</si>
  <si>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</si>
  <si>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</si>
  <si>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</si>
  <si>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</si>
  <si>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</si>
  <si>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</si>
  <si>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</si>
  <si>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</si>
  <si>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</si>
  <si>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</si>
  <si>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</si>
  <si>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</si>
  <si>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</si>
  <si>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</si>
  <si>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</si>
  <si>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</si>
  <si>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</si>
  <si>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</si>
  <si>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</si>
  <si>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</si>
  <si>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</si>
  <si>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</si>
  <si>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</si>
  <si>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</si>
  <si>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</si>
  <si>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</si>
  <si>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</si>
  <si>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</si>
  <si>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</si>
  <si>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</si>
  <si>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</si>
  <si>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</si>
  <si>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</si>
  <si>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</si>
  <si>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</si>
  <si>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</si>
  <si>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</si>
  <si>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</si>
  <si>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</si>
  <si>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</si>
  <si>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</si>
  <si>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</si>
  <si>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</si>
  <si>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</si>
  <si>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</si>
  <si>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</si>
  <si>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</si>
  <si>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</si>
  <si>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</si>
  <si>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</si>
  <si>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</si>
  <si>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</si>
  <si>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</si>
  <si>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</si>
  <si>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</si>
  <si>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</si>
  <si>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</si>
  <si>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</si>
  <si>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</si>
  <si>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</si>
  <si>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</si>
  <si>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</si>
  <si>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</si>
  <si>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</si>
  <si>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</si>
  <si>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</si>
  <si>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</si>
  <si>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</si>
  <si>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</si>
  <si>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</si>
  <si>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</si>
  <si>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</si>
  <si>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</si>
  <si>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</si>
  <si>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</si>
  <si>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</si>
  <si>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</si>
  <si>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</si>
  <si>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</si>
  <si>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</si>
  <si>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</si>
  <si>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</si>
  <si>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</si>
  <si>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</si>
  <si>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</si>
  <si>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</si>
  <si>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</si>
  <si>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</si>
  <si>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</si>
  <si>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</si>
  <si>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</si>
  <si>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</si>
  <si>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</si>
  <si>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</si>
  <si>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</si>
  <si>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</si>
  <si>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</si>
  <si>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</si>
  <si>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</si>
  <si>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</si>
  <si>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</si>
  <si>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</si>
  <si>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</si>
  <si>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</si>
  <si>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</si>
  <si>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</si>
  <si>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</si>
  <si>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</si>
  <si>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</si>
  <si>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</si>
  <si>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</si>
  <si>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</si>
  <si>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</si>
  <si>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</si>
  <si>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</si>
  <si>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</si>
  <si>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</si>
  <si>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</si>
  <si>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</si>
  <si>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</si>
  <si>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</si>
  <si>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</si>
  <si>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</si>
  <si>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</si>
  <si>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</si>
  <si>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</si>
  <si>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</si>
  <si>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</si>
  <si>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</si>
  <si>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</si>
  <si>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</si>
  <si>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</si>
  <si>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</si>
  <si>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</si>
  <si>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</si>
  <si>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</si>
  <si>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</si>
  <si>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</si>
  <si>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</si>
  <si>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</si>
  <si>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</si>
  <si>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</si>
  <si>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</si>
  <si>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</si>
  <si>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</si>
  <si>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</si>
  <si>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</si>
  <si>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</si>
  <si>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</si>
  <si>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</si>
  <si>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</si>
  <si>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</si>
  <si>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</si>
  <si>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</si>
  <si>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</si>
  <si>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</si>
  <si>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</si>
  <si>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</si>
  <si>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</si>
  <si>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</si>
  <si>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</si>
  <si>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</si>
  <si>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</si>
  <si>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</si>
  <si>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</si>
  <si>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</si>
  <si>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</si>
  <si>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</si>
  <si>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</si>
  <si>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</si>
  <si>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</si>
  <si>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</si>
  <si>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</si>
  <si>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</si>
  <si>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</si>
  <si>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</si>
  <si>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</si>
  <si>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</si>
  <si>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</si>
  <si>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</si>
  <si>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</si>
  <si>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</si>
  <si>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</si>
  <si>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</si>
  <si>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</si>
  <si>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</si>
  <si>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</si>
  <si>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</si>
  <si>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</si>
  <si>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</si>
  <si>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</si>
  <si>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</si>
  <si>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</si>
  <si>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</si>
  <si>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</si>
  <si>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</si>
  <si>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</si>
  <si>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</si>
  <si>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</si>
  <si>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</si>
  <si>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</si>
  <si>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</si>
  <si>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</si>
  <si>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</si>
  <si>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</si>
  <si>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</si>
  <si>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</si>
  <si>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</si>
  <si>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</si>
  <si>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</si>
  <si>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</si>
  <si>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</si>
  <si>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</si>
  <si>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</si>
  <si>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</si>
  <si>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</si>
  <si>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</si>
  <si>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</si>
  <si>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</si>
  <si>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</si>
  <si>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</si>
  <si>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</si>
  <si>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</si>
  <si>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</si>
  <si>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</si>
  <si>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</si>
  <si>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</si>
  <si>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</si>
  <si>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</si>
  <si>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</si>
  <si>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</si>
  <si>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</si>
  <si>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</si>
  <si>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</si>
  <si>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</si>
  <si>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</si>
  <si>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</si>
  <si>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</si>
  <si>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</si>
  <si>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</si>
  <si>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</si>
  <si>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</si>
  <si>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</si>
  <si>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</si>
  <si>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</si>
  <si>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</si>
  <si>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</si>
  <si>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</si>
  <si>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</si>
  <si>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</si>
  <si>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</si>
  <si>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</si>
  <si>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</si>
  <si>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</si>
  <si>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</si>
  <si>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</si>
  <si>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</si>
  <si>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</si>
  <si>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</si>
  <si>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</si>
  <si>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</si>
  <si>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</si>
  <si>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</si>
  <si>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</si>
  <si>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</si>
  <si>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</si>
  <si>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</si>
  <si>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</si>
  <si>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</si>
  <si>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</si>
  <si>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</si>
  <si>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</si>
  <si>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</si>
  <si>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</si>
  <si>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</si>
  <si>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</si>
  <si>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</si>
  <si>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</si>
  <si>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</si>
  <si>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</si>
  <si>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</si>
  <si>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</si>
  <si>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</si>
  <si>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</si>
  <si>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</si>
  <si>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</si>
  <si>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</si>
  <si>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</si>
  <si>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</si>
  <si>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</si>
  <si>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</si>
  <si>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</si>
  <si>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</si>
  <si>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</si>
  <si>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</si>
  <si>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</si>
  <si>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</si>
  <si>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</si>
  <si>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</si>
  <si>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</si>
  <si>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</si>
  <si>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</si>
  <si>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</si>
  <si>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</si>
  <si>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</si>
  <si>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</si>
  <si>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</si>
  <si>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</si>
  <si>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</si>
  <si>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</si>
  <si>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</si>
  <si>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</si>
  <si>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</si>
  <si>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</si>
  <si>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</si>
  <si>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</si>
  <si>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</si>
  <si>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</si>
  <si>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</si>
  <si>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</si>
  <si>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</si>
  <si>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</si>
  <si>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</si>
  <si>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</si>
  <si>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</si>
  <si>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</si>
  <si>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</si>
  <si>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</si>
  <si>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</si>
  <si>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</si>
  <si>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</si>
  <si>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</si>
  <si>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</si>
  <si>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</si>
  <si>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</si>
  <si>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</si>
  <si>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</si>
  <si>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</si>
  <si>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</si>
  <si>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</si>
  <si>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</si>
  <si>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</si>
  <si>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</si>
  <si>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</si>
  <si>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</si>
  <si>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</si>
  <si>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</si>
  <si>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</si>
  <si>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</si>
  <si>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</si>
  <si>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</si>
  <si>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</si>
  <si>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</si>
  <si>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</si>
  <si>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</si>
  <si>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</si>
  <si>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</si>
  <si>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</si>
  <si>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</si>
  <si>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</si>
  <si>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</si>
  <si>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</si>
  <si>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</si>
  <si>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</si>
  <si>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</si>
  <si>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</si>
  <si>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</si>
  <si>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</si>
  <si>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</si>
  <si>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</si>
  <si>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</si>
  <si>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</si>
  <si>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</si>
  <si>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</si>
  <si>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</si>
  <si>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</si>
  <si>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</si>
  <si>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</si>
  <si>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</si>
  <si>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</si>
  <si>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</si>
  <si>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</si>
  <si>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</si>
  <si>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</si>
  <si>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</si>
  <si>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</si>
  <si>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</si>
  <si>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</si>
  <si>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</si>
  <si>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</si>
  <si>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</si>
  <si>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</si>
  <si>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</si>
  <si>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</si>
  <si>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</si>
  <si>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</si>
  <si>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</si>
  <si>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</si>
  <si>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</si>
  <si>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</si>
  <si>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</si>
  <si>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</si>
  <si>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</si>
  <si>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</si>
  <si>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</si>
  <si>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</si>
  <si>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</si>
  <si>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</si>
  <si>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</si>
  <si>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</si>
  <si>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</si>
  <si>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</si>
  <si>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</si>
  <si>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</si>
  <si>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</si>
  <si>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</si>
  <si>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</si>
  <si>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</si>
  <si>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</si>
  <si>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</si>
  <si>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</si>
  <si>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</si>
  <si>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</si>
  <si>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</si>
  <si>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</si>
  <si>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</si>
  <si>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</si>
  <si>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</si>
  <si>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</si>
  <si>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</si>
  <si>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</si>
  <si>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</si>
  <si>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</si>
  <si>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</si>
  <si>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</si>
  <si>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</si>
  <si>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</si>
  <si>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</si>
  <si>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</si>
  <si>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</si>
  <si>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</si>
  <si>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</si>
  <si>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</si>
  <si>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</si>
  <si>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</si>
  <si>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</si>
  <si>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</si>
  <si>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</si>
  <si>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</si>
  <si>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</si>
  <si>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</si>
  <si>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</si>
  <si>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</si>
  <si>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</si>
  <si>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</si>
  <si>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</si>
  <si>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</si>
  <si>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</si>
  <si>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</si>
  <si>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</si>
  <si>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</si>
  <si>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</si>
  <si>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</si>
  <si>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</si>
  <si>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</si>
  <si>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</si>
  <si>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</si>
  <si>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</si>
  <si>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</si>
  <si>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</si>
  <si>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</si>
  <si>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</si>
  <si>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</si>
  <si>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</si>
  <si>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</si>
  <si>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</si>
  <si>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</si>
  <si>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</si>
  <si>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</si>
  <si>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</si>
  <si>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</si>
  <si>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</si>
  <si>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</si>
  <si>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</si>
  <si>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</si>
  <si>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</si>
  <si>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</si>
  <si>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</si>
  <si>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</si>
  <si>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</si>
  <si>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</si>
  <si>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</si>
  <si>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</si>
  <si>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</si>
  <si>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</si>
  <si>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</si>
  <si>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</si>
  <si>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</si>
  <si>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</si>
  <si>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</si>
  <si>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</si>
  <si>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</si>
  <si>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</si>
  <si>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</si>
  <si>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</si>
  <si>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</si>
  <si>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</si>
  <si>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</si>
  <si>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</si>
  <si>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</si>
  <si>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</si>
  <si>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</si>
  <si>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</si>
  <si>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</si>
  <si>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</si>
  <si>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</si>
  <si>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</si>
  <si>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</si>
  <si>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</si>
  <si>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</si>
  <si>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</si>
  <si>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</si>
  <si>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</si>
  <si>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</si>
  <si>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</si>
  <si>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</si>
  <si>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</si>
  <si>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</si>
  <si>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</si>
  <si>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</si>
  <si>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</si>
  <si>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</si>
  <si>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</si>
  <si>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</si>
  <si>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</si>
  <si>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</si>
  <si>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</si>
  <si>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</si>
  <si>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</si>
  <si>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</si>
  <si>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</si>
  <si>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</si>
  <si>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</si>
  <si>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</si>
  <si>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</si>
  <si>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</si>
  <si>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</si>
  <si>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</si>
  <si>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</si>
  <si>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</si>
  <si>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</si>
  <si>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</si>
  <si>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</si>
  <si>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</si>
  <si>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</si>
  <si>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</si>
  <si>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</si>
  <si>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</si>
  <si>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</si>
  <si>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</si>
  <si>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</si>
  <si>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</si>
  <si>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</si>
  <si>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</si>
  <si>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</si>
  <si>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</si>
  <si>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</si>
  <si>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</si>
  <si>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</si>
  <si>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</si>
  <si>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</si>
  <si>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</si>
  <si>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</si>
  <si>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</si>
  <si>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</si>
  <si>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</si>
  <si>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</si>
  <si>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</si>
  <si>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</si>
  <si>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</si>
  <si>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</si>
  <si>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</si>
  <si>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</si>
  <si>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</si>
  <si>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</si>
  <si>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</si>
  <si>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</si>
  <si>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</si>
  <si>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</si>
  <si>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</si>
  <si>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</si>
  <si>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</si>
  <si>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</si>
  <si>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</si>
  <si>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</si>
  <si>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</si>
  <si>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</si>
  <si>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</si>
  <si>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</si>
  <si>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</si>
  <si>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</si>
  <si>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</si>
  <si>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</si>
  <si>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</si>
  <si>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</si>
  <si>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</si>
  <si>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</si>
  <si>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</si>
  <si>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</si>
  <si>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</si>
  <si>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</si>
  <si>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</si>
  <si>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</si>
  <si>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</si>
  <si>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</si>
  <si>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</si>
  <si>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</si>
  <si>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</si>
  <si>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</si>
  <si>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</si>
  <si>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</si>
  <si>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</si>
  <si>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</si>
  <si>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</si>
  <si>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</si>
  <si>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</si>
  <si>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</si>
  <si>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</si>
  <si>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</si>
  <si>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</si>
  <si>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</si>
  <si>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</si>
  <si>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</si>
  <si>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</si>
  <si>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</si>
  <si>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</si>
  <si>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</si>
  <si>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</si>
  <si>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</si>
  <si>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</si>
  <si>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</si>
  <si>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</si>
  <si>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</si>
  <si>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</si>
  <si>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</si>
  <si>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</si>
  <si>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</si>
  <si>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</si>
  <si>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</si>
  <si>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</si>
  <si>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</si>
  <si>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</si>
  <si>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</si>
  <si>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</si>
  <si>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</si>
  <si>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</si>
  <si>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</si>
  <si>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</si>
  <si>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</si>
  <si>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</si>
  <si>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</si>
  <si>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</si>
  <si>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</si>
  <si>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</si>
  <si>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</si>
  <si>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</si>
  <si>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</si>
  <si>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</si>
  <si>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</si>
  <si>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</si>
  <si>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</si>
  <si>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</si>
  <si>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</si>
  <si>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</si>
  <si>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</si>
  <si>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</si>
  <si>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</si>
  <si>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</si>
  <si>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</si>
  <si>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</si>
  <si>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</si>
  <si>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</si>
  <si>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</si>
  <si>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</si>
  <si>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</si>
  <si>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</si>
  <si>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</si>
  <si>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</si>
  <si>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</si>
  <si>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</si>
  <si>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</si>
  <si>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</si>
  <si>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</si>
  <si>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</si>
  <si>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</si>
  <si>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</si>
  <si>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</si>
  <si>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</si>
  <si>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</si>
  <si>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</si>
  <si>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</si>
  <si>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</si>
  <si>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</si>
  <si>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</si>
  <si>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</si>
  <si>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</si>
  <si>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</si>
  <si>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</si>
  <si>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</si>
  <si>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</si>
  <si>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</si>
  <si>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</si>
  <si>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</si>
  <si>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</si>
  <si>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</si>
  <si>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</si>
  <si>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</si>
  <si>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</si>
  <si>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</si>
  <si>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</si>
  <si>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</si>
  <si>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</si>
  <si>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</si>
  <si>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</si>
  <si>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</si>
  <si>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</si>
  <si>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</si>
  <si>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</si>
  <si>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</si>
  <si>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</si>
  <si>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</si>
  <si>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</si>
  <si>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</si>
  <si>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</si>
  <si>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</si>
  <si>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</si>
  <si>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</si>
  <si>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</si>
  <si>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</si>
  <si>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</si>
  <si>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</si>
  <si>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</si>
  <si>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</si>
  <si>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</si>
  <si>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</si>
  <si>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</si>
  <si>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</si>
  <si>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</si>
  <si>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</si>
  <si>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</si>
  <si>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</si>
  <si>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</si>
  <si>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</si>
  <si>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</si>
  <si>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</si>
  <si>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</si>
  <si>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</si>
  <si>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</si>
  <si>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</si>
  <si>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</si>
  <si>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</si>
  <si>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</si>
  <si>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</si>
  <si>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</si>
  <si>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</si>
  <si>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</si>
  <si>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</si>
  <si>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</si>
  <si>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</si>
  <si>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</si>
  <si>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</si>
  <si>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</si>
  <si>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</si>
  <si>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</si>
  <si>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</si>
  <si>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</si>
  <si>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</si>
  <si>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</si>
  <si>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</si>
  <si>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</si>
  <si>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</si>
  <si>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</si>
  <si>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</si>
  <si>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</si>
  <si>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</si>
  <si>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</si>
  <si>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</si>
  <si>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</si>
  <si>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</si>
  <si>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</si>
  <si>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</si>
  <si>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</si>
  <si>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</si>
  <si>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</si>
  <si>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</si>
  <si>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</si>
  <si>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</si>
  <si>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</si>
  <si>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</si>
  <si>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</si>
  <si>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</si>
  <si>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</si>
  <si>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</si>
  <si>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</si>
  <si>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</si>
  <si>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</si>
  <si>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</si>
  <si>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</si>
  <si>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</si>
  <si>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</si>
  <si>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</si>
  <si>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</si>
  <si>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</si>
  <si>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</si>
  <si>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</si>
  <si>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</si>
  <si>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</si>
  <si>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</si>
  <si>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</si>
  <si>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</si>
  <si>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</si>
  <si>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</si>
  <si>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</si>
  <si>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</si>
  <si>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</si>
  <si>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</si>
  <si>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</si>
  <si>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</si>
  <si>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</si>
  <si>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</si>
  <si>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</si>
  <si>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</si>
  <si>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</si>
  <si>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</si>
  <si>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</si>
  <si>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</si>
  <si>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</si>
  <si>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</si>
  <si>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</si>
  <si>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</si>
  <si>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</si>
  <si>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</si>
  <si>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</si>
  <si>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</si>
  <si>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</si>
  <si>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</si>
  <si>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</si>
  <si>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</si>
  <si>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</si>
  <si>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</si>
  <si>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</si>
  <si>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</si>
  <si>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</si>
  <si>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</si>
  <si>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</si>
  <si>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</si>
  <si>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</si>
  <si>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</si>
  <si>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</si>
  <si>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</si>
  <si>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</si>
  <si>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</si>
  <si>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</si>
  <si>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</si>
  <si>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</si>
  <si>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</si>
  <si>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</si>
  <si>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</si>
  <si>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</si>
  <si>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</si>
  <si>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</si>
  <si>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</si>
  <si>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</si>
  <si>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</si>
  <si>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</si>
  <si>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</si>
  <si>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</si>
  <si>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</si>
  <si>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</si>
  <si>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</si>
  <si>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</si>
  <si>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</si>
  <si>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</si>
  <si>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</si>
  <si>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</si>
  <si>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</si>
  <si>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</si>
  <si>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</si>
  <si>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</si>
  <si>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</si>
  <si>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</si>
  <si>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</si>
  <si>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</si>
  <si>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</si>
  <si>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</si>
  <si>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</si>
  <si>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</si>
  <si>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</si>
  <si>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</si>
  <si>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</si>
  <si>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</si>
  <si>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</si>
  <si>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</si>
  <si>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</si>
  <si>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</si>
  <si>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</si>
  <si>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</si>
  <si>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</si>
  <si>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</si>
  <si>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</si>
  <si>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</si>
  <si>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</si>
  <si>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</si>
  <si>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</si>
  <si>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</si>
  <si>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</si>
  <si>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</si>
  <si>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</si>
  <si>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</si>
  <si>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</si>
  <si>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</si>
  <si>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</si>
  <si>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</si>
  <si>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</si>
  <si>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</si>
  <si>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</si>
  <si>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</si>
  <si>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</si>
  <si>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</si>
  <si>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</si>
  <si>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</si>
  <si>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</si>
  <si>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</si>
  <si>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</si>
  <si>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</si>
  <si>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</si>
  <si>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</si>
  <si>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</si>
  <si>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</si>
  <si>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</si>
  <si>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</si>
  <si>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</si>
  <si>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</si>
  <si>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</si>
  <si>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</si>
  <si>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</si>
  <si>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</si>
  <si>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</si>
  <si>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</si>
  <si>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</si>
  <si>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</si>
  <si>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</si>
  <si>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</si>
  <si>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</si>
  <si>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</si>
  <si>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</si>
  <si>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</si>
  <si>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</si>
  <si>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</si>
  <si>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</si>
  <si>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</si>
  <si>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</si>
  <si>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</si>
  <si>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</si>
  <si>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</si>
  <si>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</si>
  <si>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</si>
  <si>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</si>
  <si>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</si>
  <si>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</si>
  <si>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</si>
  <si>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</si>
  <si>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</si>
  <si>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</si>
  <si>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</si>
  <si>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</si>
  <si>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</si>
  <si>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</si>
  <si>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</si>
  <si>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</si>
  <si>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</si>
  <si>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</si>
  <si>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</si>
  <si>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</si>
  <si>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</si>
  <si>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</si>
  <si>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</si>
  <si>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</si>
  <si>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</si>
  <si>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</si>
  <si>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</si>
  <si>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</si>
  <si>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</si>
  <si>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</si>
  <si>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</si>
  <si>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</si>
  <si>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</si>
  <si>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</si>
  <si>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</si>
  <si>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</si>
  <si>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</si>
  <si>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</si>
  <si>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</si>
  <si>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</si>
  <si>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</si>
  <si>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</si>
  <si>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</si>
  <si>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</si>
  <si>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</si>
  <si>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</si>
  <si>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</si>
  <si>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</si>
  <si>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</si>
  <si>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</si>
  <si>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</si>
  <si>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</si>
  <si>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</si>
  <si>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</si>
  <si>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</si>
  <si>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</si>
  <si>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</si>
  <si>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</si>
  <si>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</si>
  <si>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</si>
  <si>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</si>
  <si>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</si>
  <si>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</si>
  <si>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</si>
  <si>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</si>
  <si>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</si>
  <si>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</si>
  <si>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</si>
  <si>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</si>
  <si>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</si>
  <si>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</si>
  <si>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</si>
  <si>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</si>
  <si>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</si>
  <si>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</si>
  <si>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</si>
  <si>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</si>
  <si>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</si>
  <si>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</si>
  <si>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</si>
  <si>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</si>
  <si>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</si>
  <si>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</si>
  <si>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</si>
  <si>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</si>
  <si>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</si>
  <si>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</si>
  <si>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</si>
  <si>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</si>
  <si>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</si>
  <si>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</si>
  <si>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</si>
  <si>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</si>
  <si>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</si>
  <si>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</si>
  <si>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</si>
  <si>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</si>
  <si>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</si>
  <si>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</si>
  <si>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</si>
  <si>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</si>
  <si>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</si>
  <si>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</si>
  <si>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</si>
  <si>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</si>
  <si>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</si>
  <si>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</si>
  <si>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</si>
  <si>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</si>
  <si>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</si>
  <si>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</si>
  <si>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</si>
  <si>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</si>
  <si>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</si>
  <si>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</si>
  <si>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</si>
  <si>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</si>
  <si>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</si>
  <si>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</si>
  <si>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</si>
  <si>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</si>
  <si>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</si>
  <si>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</si>
  <si>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</si>
  <si>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</si>
  <si>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</si>
  <si>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</si>
  <si>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</si>
  <si>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</si>
  <si>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</si>
  <si>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</si>
  <si>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</si>
  <si>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</si>
  <si>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</si>
  <si>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</si>
  <si>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</si>
  <si>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</si>
  <si>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</si>
  <si>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</si>
  <si>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</si>
  <si>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</si>
  <si>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</si>
  <si>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</si>
  <si>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</si>
  <si>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</si>
  <si>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</si>
  <si>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</si>
  <si>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</si>
  <si>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</si>
  <si>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</si>
  <si>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</si>
  <si>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</si>
  <si>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</si>
  <si>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</si>
  <si>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</si>
  <si>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</si>
  <si>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</si>
  <si>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</si>
  <si>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</si>
  <si>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</si>
  <si>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</si>
  <si>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</si>
  <si>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</si>
  <si>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</si>
  <si>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</si>
  <si>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</si>
  <si>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</si>
  <si>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</si>
  <si>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</si>
  <si>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</si>
  <si>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</si>
  <si>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</si>
  <si>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</si>
  <si>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</si>
  <si>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</si>
  <si>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</si>
  <si>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</si>
  <si>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</si>
  <si>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</si>
  <si>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</si>
  <si>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</si>
  <si>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</si>
  <si>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</si>
  <si>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</si>
  <si>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</si>
  <si>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</si>
  <si>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</si>
  <si>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</si>
  <si>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</si>
  <si>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</si>
  <si>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</si>
  <si>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</si>
  <si>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</si>
  <si>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</si>
  <si>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</si>
  <si>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</si>
  <si>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</si>
  <si>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</si>
  <si>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</si>
  <si>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</si>
  <si>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</si>
  <si>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</si>
  <si>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</si>
  <si>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</si>
  <si>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</si>
  <si>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</si>
  <si>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</si>
  <si>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</si>
  <si>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</si>
  <si>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</si>
  <si>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</si>
  <si>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</si>
  <si>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</si>
  <si>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</si>
  <si>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</si>
  <si>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</si>
  <si>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</si>
  <si>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</si>
  <si>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</si>
  <si>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</si>
  <si>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</si>
  <si>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</si>
  <si>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</si>
  <si>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</si>
  <si>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</si>
  <si>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</si>
  <si>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</si>
  <si>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</si>
  <si>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</si>
  <si>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</si>
  <si>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</si>
  <si>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</si>
  <si>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</si>
  <si>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</si>
  <si>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</si>
  <si>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</si>
  <si>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</si>
  <si>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</si>
  <si>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</si>
  <si>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</si>
  <si>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</si>
  <si>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</si>
  <si>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</si>
  <si>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</si>
  <si>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</si>
  <si>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</si>
  <si>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</si>
  <si>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</si>
  <si>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</si>
  <si>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</si>
  <si>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</si>
  <si>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</si>
  <si>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</si>
  <si>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</si>
  <si>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</si>
  <si>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</si>
  <si>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</si>
  <si>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</si>
  <si>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</si>
  <si>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</si>
  <si>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</si>
  <si>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</si>
  <si>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</si>
  <si>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</si>
  <si>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</si>
  <si>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</si>
  <si>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</si>
  <si>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</si>
  <si>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</si>
  <si>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</si>
  <si>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</si>
  <si>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</si>
  <si>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</si>
  <si>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</si>
  <si>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</si>
  <si>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</si>
  <si>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</si>
  <si>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</si>
  <si>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</si>
  <si>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</si>
  <si>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</si>
  <si>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</si>
  <si>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</si>
  <si>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</si>
  <si>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</si>
  <si>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</si>
  <si>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</si>
  <si>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</si>
  <si>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</si>
  <si>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</si>
  <si>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</si>
  <si>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</si>
  <si>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</si>
  <si>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</si>
  <si>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</si>
  <si>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</si>
  <si>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</si>
  <si>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</si>
  <si>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</si>
  <si>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</si>
  <si>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</si>
  <si>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</si>
  <si>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</si>
  <si>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</si>
  <si>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</si>
  <si>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</si>
  <si>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</si>
  <si>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</si>
  <si>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</si>
  <si>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</si>
  <si>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</si>
  <si>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</si>
  <si>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</si>
  <si>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</si>
  <si>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</si>
  <si>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</si>
  <si>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</si>
  <si>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</si>
  <si>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</si>
  <si>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</si>
  <si>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</si>
  <si>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</si>
  <si>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</si>
  <si>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</si>
  <si>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</si>
  <si>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</si>
  <si>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</si>
  <si>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</si>
  <si>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</si>
  <si>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</si>
  <si>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</si>
  <si>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</si>
  <si>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</si>
  <si>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</si>
  <si>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</si>
  <si>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</si>
  <si>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</si>
  <si>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</si>
  <si>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</si>
  <si>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</si>
  <si>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</si>
  <si>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</si>
  <si>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</si>
  <si>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</si>
  <si>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</si>
  <si>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</si>
  <si>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</si>
  <si>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</si>
  <si>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</si>
  <si>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</si>
  <si>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</si>
  <si>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</si>
  <si>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</si>
  <si>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</si>
  <si>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</si>
  <si>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</si>
  <si>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</si>
  <si>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</si>
  <si>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</si>
  <si>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</si>
  <si>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</si>
  <si>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</si>
  <si>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</si>
  <si>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</si>
  <si>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</si>
  <si>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</si>
  <si>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</si>
  <si>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</si>
  <si>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</si>
  <si>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</si>
  <si>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</si>
  <si>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</si>
  <si>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</si>
  <si>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</si>
  <si>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</si>
  <si>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</si>
  <si>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</si>
  <si>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</si>
  <si>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</si>
  <si>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</si>
  <si>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</si>
  <si>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</si>
  <si>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</si>
  <si>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</si>
  <si>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</si>
  <si>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</si>
  <si>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</si>
  <si>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</si>
  <si>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</si>
  <si>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</si>
  <si>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</si>
  <si>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</si>
  <si>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</si>
  <si>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</si>
  <si>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</si>
  <si>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</si>
  <si>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</si>
  <si>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</si>
  <si>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</si>
  <si>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</si>
  <si>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</si>
  <si>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</si>
  <si>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</si>
  <si>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</si>
  <si>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</si>
  <si>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</si>
  <si>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</si>
  <si>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</si>
  <si>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</si>
  <si>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</si>
  <si>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</si>
  <si>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</si>
  <si>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</si>
  <si>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</si>
  <si>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</si>
  <si>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</si>
  <si>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</si>
  <si>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</si>
  <si>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</si>
  <si>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</si>
  <si>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</si>
  <si>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</si>
  <si>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</si>
  <si>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</si>
  <si>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</si>
  <si>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</si>
  <si>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</si>
  <si>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</si>
  <si>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</si>
  <si>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</si>
  <si>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</si>
  <si>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</si>
  <si>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</si>
  <si>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</si>
  <si>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</si>
  <si>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</si>
  <si>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</si>
  <si>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</si>
  <si>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</si>
  <si>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</si>
  <si>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</si>
  <si>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</si>
  <si>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</si>
  <si>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</si>
  <si>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</si>
  <si>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</si>
  <si>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</si>
  <si>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EM team on the way to check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</si>
  <si>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</si>
  <si>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</si>
  <si>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</si>
  <si>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</si>
  <si>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</si>
  <si>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</si>
  <si>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</si>
  <si>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</si>
  <si>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</si>
  <si>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</si>
  <si>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</si>
  <si>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</si>
  <si>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</si>
  <si>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</si>
  <si>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</si>
  <si>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</si>
  <si>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</si>
  <si>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</si>
  <si>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</si>
  <si>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</si>
  <si>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</si>
  <si>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</si>
  <si>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</si>
  <si>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</si>
  <si>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</si>
  <si>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</si>
  <si>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</si>
  <si>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</si>
  <si>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</si>
  <si>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</si>
  <si>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</si>
  <si>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</si>
  <si>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</si>
  <si>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</si>
  <si>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</si>
  <si>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</si>
  <si>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</si>
  <si>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</si>
  <si>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</si>
  <si>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</si>
  <si>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</si>
  <si>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</si>
  <si>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</si>
  <si>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</si>
  <si>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</si>
  <si>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</si>
  <si>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</si>
  <si>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</si>
  <si>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</si>
  <si>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</si>
  <si>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</si>
  <si>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</si>
  <si>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</si>
  <si>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</si>
  <si>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</si>
  <si>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</si>
  <si>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</si>
  <si>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</si>
  <si>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</si>
  <si>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</si>
  <si>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</si>
  <si>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</si>
  <si>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</si>
  <si>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</si>
  <si>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</si>
  <si>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</si>
  <si>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</si>
  <si>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</si>
  <si>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</si>
  <si>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</si>
  <si>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</si>
  <si>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</si>
  <si>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</si>
  <si>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</si>
  <si>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</si>
  <si>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</si>
  <si>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</si>
  <si>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</si>
  <si>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</si>
  <si>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</si>
  <si>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</si>
  <si>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</si>
  <si>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</si>
  <si>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</si>
  <si>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</si>
  <si>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</si>
  <si>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</si>
  <si>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</si>
  <si>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</si>
  <si>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</si>
  <si>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</si>
  <si>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20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</si>
  <si>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</si>
  <si>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</si>
  <si>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</si>
  <si>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</si>
  <si>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</si>
  <si>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</si>
  <si>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</si>
  <si>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</si>
  <si>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</si>
  <si>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</si>
  <si>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PCM-20251201-00000852</t>
  </si>
  <si>
    <t xml:space="preserve">Scattered sites HAJ2905 &amp; HAJ0095 / EM team need 35 min for HAJ2905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</si>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</sst>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29" dataDxfId="28" headerRowBorderDxfId="26" tableBorderDxfId="27">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329.60044826388912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9.5239930553361773E-2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R1</v>
      </c>
      <c r="C4" s="128"/>
      <c r="D4" s="56" t="s">
        <v>12791</v>
      </c>
      <c r="E4" s="127"/>
      <c r="F4" s="126"/>
      <c r="G4" s="125">
        <f ca="1">IFERROR(NOW()-F4,"-")</f>
        <v>45992.548874189815</v>
      </c>
      <c r="H4" s="126"/>
      <c r="I4" s="128" t="str">
        <f>IFERROR(VLOOKUP(D4,DB!A:F,6,0),"")</f>
        <v>Generator-SG</v>
      </c>
      <c r="J4" s="128" t="str">
        <f>IFERROR(VLOOKUP(D4,DB!A:G,7,0),"")</f>
        <v>Dead</v>
      </c>
      <c r="K4" s="124" t="s">
        <v>39110</v>
      </c>
      <c r="L4" s="123" t="str">
        <f>IFERROR(VLOOKUP(D4,DB!A:I,9,0),"")</f>
        <v>Latis</v>
      </c>
    </row>
    <row r="5" spans="1:15" s="61" customFormat="1" ht="15" customHeight="1">
      <c r="A5" s="129"/>
      <c r="B5" s="128" t="str">
        <f>IFERROR(VLOOKUP(D5,DB!A:K,11,0),"")</f>
        <v/>
      </c>
      <c r="C5" s="128"/>
      <c r="D5" s="56"/>
      <c r="E5" s="127"/>
      <c r="F5" s="126"/>
      <c r="G5" s="125">
        <f ca="1">IFERROR(NOW()-F5,"-")</f>
        <v>45992.548874189815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45992.548874189815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45992.548874189815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45992.548874189815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45992.548874189815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45992.548874189815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45992.548874189815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45992.548874189815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45992.548874189815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45992.548874189815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45992.548874189815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45992.548874189815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45992.548874189815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45992.548874189815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45992.548874189815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45992.548874189815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45992.548874189815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45992.548874189815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45992.548874189815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45992.548874189815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45992.548874189815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45992.548874189815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45992.548874189815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45992.548874189815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45992.548874189815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45992.548874189815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45992.548874189815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45992.548874189815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45992.548874189815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45992.548874189815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45992.548874189815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45992.548874189815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45992.548874189815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45992.548874189815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45992.548874189815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45992.548874189815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45992.548874189815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45992.548874189815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45992.548874189815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45992.548874189815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45992.548874189815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45992.548874189815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45992.548874189815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45992.548874189815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45992.548874189815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45992.548874189815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45992.548874189815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45992.548874189815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45992.548874189815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45992.548874189815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45992.548874189815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45992.548874189815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45992.548874189815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45992.548874189815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45992.548874189815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45992.548874189815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45992.548874189815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45992.548874189815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45992.548874189815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45992.548874189815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45992.548874189815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45992.548874189815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45992.548874189815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45992.548874189815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45992.548874189815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45992.548874189815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45992.548874189815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45992.548874189815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45992.548874189815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45992.548874189815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45992.548874189815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45992.548874189815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45992.548874189815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45992.548874189815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45992.548874189815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45992.548874189815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45992.548874189815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45992.548874189815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45992.548874189815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45992.548874189815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45992.548874189815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45992.548874189815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45992.548874189815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45992.548874189815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45992.548874189815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45992.548874189815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45992.548874189815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45992.548874189815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45992.548874189815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45992.548874189815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45992.548874189815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45992.548874189815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45992.548874189815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45992.548874189815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45992.548874189815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45992.548874189815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45992.548874189815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45992.548874189815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45992.548874189815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45992.548874189815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45992.548874189815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45992.548874189815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45992.548874189815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45992.548874189815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45992.548874189815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45992.548874189815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45992.548874189815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45992.548874189815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45992.548874189815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45992.548874189815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45992.548874189815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45992.548874189815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45992.548874189815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45992.548874189815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45992.548874189815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45992.548874189815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45992.548874189815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45992.548874189815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45992.548874189815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45992.548874189815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45992.548874189815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45992.548874189815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45992.548874189815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45992.548874189815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45992.548874189815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45992.548874189815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45992.548874189815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45992.548874189815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45992.548874189815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45992.548874189815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45992.548874189815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45992.548874189815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45992.548874189815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45992.548874189815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45992.548874189815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45992.548874189815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45992.548874189815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45992.548874189815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45992.548874189815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45992.548874189815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45992.548874189815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45992.548874189815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45992.548874189815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45992.548874189815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45992.548874189815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45992.548874189815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45992.548874189815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45992.548874189815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45992.548874189815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45992.548874189815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45992.548874189815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45992.548874189815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45992.548874189815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45992.548874189815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45992.548874189815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45992.548874189815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45992.548874189815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45992.548874189815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45992.548874189815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45992.548874189815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45992.548874189815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45992.548874189815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45992.548874189815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45992.548874189815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45992.548874189815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45992.548874189815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45992.548874189815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45992.548874189815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45992.548874189815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45992.548874189815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45992.548874189815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45992.548874189815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45992.548874189815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45992.548874189815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45992.548874189815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45992.548874189815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45992.548874189815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45992.548874189815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45992.548874189815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45992.548874189815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45992.548874189815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45992.548874189815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45992.548874189815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45992.548874189815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45992.548874189815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45992.548874189815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45992.548874189815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45992.548874189815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45992.548874189815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45992.548874189815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45992.548874189815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45992.548874189815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45992.548874189815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45992.548874189815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45992.548874189815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45992.548874189815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45992.548874189815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45992.548874189815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45992.548874189815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45992.548874189815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45992.548874189815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45992.548874189815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45992.548874189815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45992.548874189815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45992.548874189815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45992.548874189815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45992.548874189815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45992.548874189815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45992.548874189815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45992.548874189815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45992.548874189815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45992.548874189815</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167.54903622685379</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8.1614552083337912</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v>
      </c>
      <c r="D5" s="18" t="s">
        <v>24204</v>
      </c>
      <c r="E5" s="81" t="s">
        <v>39106</v>
      </c>
      <c r="F5" s="100">
        <v>45992.3358912037</v>
      </c>
      <c r="G5" s="101">
        <f ca="1">IFERROR(NOW()-F5,"-")</f>
        <v>0.21298298611509381</v>
      </c>
      <c r="H5" s="100">
        <v>45992.326863425929</v>
      </c>
      <c r="I5" s="18" t="str">
        <f>IFERROR(VLOOKUP(D5,DB!A:F,6,0),"")</f>
        <v>SCECO</v>
      </c>
      <c r="J5" s="18" t="str">
        <f>IFERROR(VLOOKUP(D5,DB!A:G,7,0),"")</f>
        <v>Dead</v>
      </c>
      <c r="K5" s="82"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45992.548874189815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45992.548874189815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45992.548874189815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45992.548874189815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45992.548874189815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18322</v>
      </c>
      <c r="E11" s="99"/>
      <c r="F11" s="100"/>
      <c r="G11" s="101">
        <f ca="1">IFERROR(NOW()-F11,"-")</f>
        <v>45992.548874189815</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45992.548874189815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45992.548874189815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45992.548874189815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45992.548874189815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45992.548874189815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45992.548874189815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45992.548874189815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45992.548874189815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45992.548874189815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45992.548874189815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45992.548874189815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45992.548874189815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45992.548874189815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45992.548874189815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45992.548874189815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45992.548874189815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45992.548874189815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45992.548874189815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45992.548874189815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45992.548874189815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45992.548874189815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45992.548874189815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45992.548874189815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45992.548874189815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45992.548874189815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45992.548874189815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45992.548874189815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45992.548874189815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45992.548874189815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45992.548874189815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45992.548874189815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45992.548874189815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45992.548874189815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45992.548874189815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45992.548874189815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45992.548874189815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45992.548874189815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45992.548874189815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45992.548874189815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45992.548874189815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45992.548874189815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45992.548874189815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45992.548874189815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45992.548874189815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45992.548874189815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45992.548874189815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45992.548874189815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45992.548874189815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45992.548874189815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45992.548874189815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45992.548874189815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45992.548874189815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45992.548874189815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45992.548874189815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45992.548874189815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45992.548874189815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45992.548874189815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45992.548874189815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45992.548874189815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45992.548874189815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45992.548874189815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45992.548874189815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45992.548874189815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45992.548874189815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45992.548874189815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45992.548874189815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45992.548874189815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45992.548874189815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45992.548874189815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45992.548874189815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45992.548874189815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45992.548874189815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45992.548874189815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45992.548874189815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45992.548874189815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45992.548874189815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45992.548874189815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45992.548874189815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45992.548874189815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45992.548874189815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45992.548874189815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45992.548874189815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45992.548874189815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45992.548874189815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45992.548874189815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45992.548874189815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45992.548874189815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45992.548874189815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45992.548874189815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45992.548874189815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45992.548874189815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45992.548874189815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45992.548874189815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45992.548874189815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45992.548874189815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45992.548874189815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45992.548874189815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45992.548874189815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45992.548874189815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45992.548874189815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45992.548874189815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45992.548874189815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45992.548874189815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45992.548874189815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45992.548874189815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45992.548874189815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45992.548874189815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45992.548874189815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45992.548874189815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45992.548874189815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45992.548874189815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45992.548874189815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45992.548874189815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45992.548874189815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45992.548874189815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45992.548874189815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45992.548874189815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45992.548874189815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45992.548874189815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45992.548874189815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45992.548874189815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45992.548874189815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45992.548874189815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45992.548874189815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45992.548874189815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45992.548874189815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45992.548874189815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45992.548874189815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45992.548874189815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45992.548874189815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45992.548874189815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45992.548874189815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45992.548874189815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45992.548874189815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45992.548874189815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45992.548874189815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45992.548874189815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45992.548874189815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45992.548874189815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45992.548874189815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45992.548874189815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45992.548874189815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45992.548874189815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45992.548874189815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45992.548874189815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45992.548874189815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45992.548874189815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45992.548874189815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45992.548874189815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45992.548874189815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45992.548874189815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45992.548874189815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45992.548874189815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45992.548874189815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45992.548874189815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45992.548874189815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45992.548874189815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45992.548874189815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45992.548874189815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45992.548874189815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45992.548874189815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45992.548874189815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45992.548874189815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45992.548874189815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45992.548874189815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45992.548874189815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45992.548874189815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45992.548874189815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45992.548874189815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45992.548874189815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45992.548874189815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45992.548874189815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45992.548874189815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45992.548874189815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45992.548874189815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45992.548874189815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45992.548874189815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45992.548874189815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45992.548874189815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45992.548874189815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45992.548874189815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45992.548874189815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45992.548874189815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45992.548874189815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45992.548874189815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45992.548874189815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45992.548874189815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45992.548874189815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45992.548874189815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45992.548874189815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45992.548874189815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45992.548874189815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45992.548874189815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45992.548874189815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45992.548874189815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45992.548874189815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45992.548874189815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45992.548874189815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45992.548874189815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45992.548874189815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45992.548874189815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45992.548874189815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45992.548874189815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45992.548874189815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45992.548874189815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45992.548874189815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45992.548874189815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45992.548874189815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45992.548874189815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45992.548874189815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45992.548874189815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45992.548874189815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45992.548874189815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45992.548874189815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45992.548874189815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45992.548874189815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45992.548874189815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45992.548874189815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45992.548874189815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45992.548874189815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45992.548874189815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45992.548874189815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45992.548874189815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45992.548874189815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45992.548874189815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45992.548874189815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45992.548874189815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45992.548874189815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45992.548874189815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45992.548874189815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45992.548874189815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45992.548874189815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45992.548874189815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45992.548874189815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45992.548874189815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45992.548874189815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45992.548874189815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45992.548874189815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45992.548874189815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45992.548874189815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45992.548874189815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45992.548874189815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45992.548874189815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45992.548874189815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45992.548874189815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45992.548874189815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45992.548874189815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45992.548874189815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45992.548874189815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45992.548874189815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45992.548874189815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45992.548874189815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45992.548874189815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45992.548874189815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45992.548874189815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45992.548874189815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45992.548874189815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45992.548874189815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45992.548874189815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45992.548874189815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45992.548874189815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45992.548874189815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45992.548874189815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45992.548874189815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45992.548874189815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45992.548874189815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45992.548874189815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45992.548874189815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45992.548874189815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45992.548874189815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45992.548874189815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45992.548874189815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45992.548874189815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45992.548874189815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45992.548874189815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45992.548874189815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45992.548874189815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45992.548874189815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45992.548874189815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45992.548874189815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45992.548874189815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45992.548874189815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45992.548874189815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45992.548874189815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45992.548874189815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45992.548874189815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45992.548874189815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45992.548874189815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45992.548874189815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45992.548874189815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45992.548874189815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45992.548874189815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45992.548874189815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45992.548874189815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45992.548874189815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45992.548874189815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45992.548874189815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45992.548874189815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45992.548874189815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45992.548874189815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45992.548874189815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45992.548874189815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45992.548874189815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45992.548874189815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45992.548874189815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45992.548874189815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45992.548874189815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45992.548874189815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45992.548874189815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45992.548874189815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45992.548874189815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45992.548874189815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45992.548874189815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45992.548874189815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45992.548874189815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45992.548874189815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45992.548874189815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45992.548874189815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45992.548874189815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45992.548874189815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45992.548874189815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45992.548874189815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45992.548874189815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45992.548874189815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45992.548874189815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45992.548874189815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45992.548874189815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45992.548874189815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45992.548874189815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45992.548874189815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45992.548874189815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45992.548874189815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45992.548874189815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45992.548874189815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45992.548874189815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45992.548874189815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45992.548874189815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45992.548874189815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45992.548874189815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45992.548874189815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45992.548874189815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45992.548874189815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45992.548874189815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45992.548874189815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45992.548874189815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45992.548874189815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45992.548874189815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45992.548874189815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45992.548874189815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45992.548874189815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45992.548874189815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45992.548874189815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45992.548874189815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45992.548874189815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45992.548874189815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45992.548874189815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45992.548874189815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45992.548874189815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45992.548874189815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45992.548874189815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45992.548874189815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45992.548874189815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45992.548874189815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45992.548874189815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45992.548874189815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45992.548874189815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45992.548874189815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45992.548874189815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45992.548874189815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45992.548874189815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45992.548874189815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45992.548874189815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45992.548874189815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45992.548874189815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45992.548874189815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45992.548874189815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45992.548874189815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45992.548874189815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45992.548874189815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45992.548874189815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45992.548874189815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45992.548874189815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45992.548874189815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45992.548874189815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45992.548874189815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45992.548874189815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45992.548874189815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45992.548874189815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45992.548874189815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45992.548874189815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45992.548874189815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45992.548874189815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45992.548874189815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45992.548874189815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45992.548874189815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45992.548874189815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45992.548874189815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45992.548874189815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45992.548874189815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45992.548874189815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45992.548874189815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45992.548874189815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45992.548874189815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45992.548874189815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45992.548874189815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45992.548874189815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45992.548874189815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45992.548874189815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45992.548874189815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45992.548874189815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45992.548874189815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45992.548874189815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45992.548874189815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45992.548874189815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45992.548874189815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45992.548874189815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45992.548874189815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45992.548874189815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45992.548874189815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45992.548874189815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45992.548874189815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45992.548874189815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45992.548874189815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45992.548874189815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45992.548874189815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45992.548874189815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45992.548874189815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45992.548874189815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45992.548874189815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45992.548874189815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45992.548874189815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45992.548874189815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45992.548874189815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45992.548874189815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45992.548874189815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45992.548874189815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45992.548874189815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45992.548874189815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45992.548874189815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45992.548874189815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45992.548874189815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45992.548874189815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45992.548874189815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45992.548874189815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45992.548874189815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45992.548874189815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45992.548874189815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45992.548874189815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45992.548874189815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45992.548874189815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45992.548874189815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45992.548874189815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45992.548874189815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45992.548874189815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45992.548874189815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45992.548874189815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45992.548874189815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45992.548874189815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45992.548874189815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45992.548874189815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45992.548874189815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45992.548874189815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45992.548874189815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45992.548874189815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45992.548874189815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45992.548874189815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45992.548874189815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45992.548874189815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45992.548874189815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45992.548874189815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45992.548874189815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45992.548874189815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45992.548874189815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45992.548874189815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45992.548874189815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45992.548874189815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45992.548874189815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45992.548874189815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45992.548874189815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45992.548874189815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45992.548874189815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45992.548874189815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45992.548874189815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45992.548874189815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45992.548874189815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45992.548874189815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45992.548874189815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45992.548874189815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45992.548874189815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45992.548874189815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45992.548874189815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45992.548874189815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45992.548874189815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45992.548874189815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45992.548874189815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45992.548874189815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45992.548874189815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45992.548874189815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45992.548874189815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45992.548874189815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45992.548874189815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45992.548874189815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45992.548874189815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45992.548874189815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45992.548874189815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45992.548874189815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45992.548874189815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45992.548874189815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45992.548874189815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45992.548874189815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45992.548874189815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45992.548874189815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45992.548874189815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45992.548874189815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45992.548874189815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45992.548874189815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45992.548874189815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45992.548874189815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45992.548874189815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45992.548874189815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45992.548874189815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45992.548874189815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45992.548874189815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45992.548874189815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45992.548874189815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45992.548874189815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45992.548874189815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45992.548874189815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45992.548874189815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45992.548874189815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45992.548874189815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45992.548874189815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45992.548874189815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45992.548874189815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45992.548874189815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45992.548874189815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45992.548874189815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45992.548874189815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45992.548874189815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45992.548874189815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45992.548874189815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45992.548874189815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45992.548874189815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45992.548874189815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45992.548874189815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45992.548874189815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45992.548874189815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45992.548874189815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45992.548874189815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45992.548874189815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45992.548874189815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45992.548874189815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45992.548874189815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45992.548874189815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45992.548874189815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45992.548874189815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45992.548874189815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45992.548874189815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45992.548874189815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45992.548874189815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45992.548874189815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45992.548874189815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45992.548874189815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45992.548874189815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45992.548874189815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45992.548874189815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45992.548874189815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45992.548874189815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45992.548874189815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45992.548874189815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45992.548874189815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45992.548874189815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45992.548874189815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45992.548874189815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45992.548874189815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45992.548874189815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45992.548874189815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45992.548874189815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45992.548874189815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45992.548874189815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45992.548874189815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45992.548874189815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45992.548874189815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45992.548874189815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45992.548874189815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45992.548874189815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45992.548874189815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45992.548874189815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45992.548874189815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45992.548874189815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45992.548874189815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45992.548874189815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45992.548874189815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45992.548874189815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45992.548874189815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45992.548874189815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45992.548874189815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45992.548874189815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45992.548874189815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45992.548874189815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45992.548874189815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45992.548874189815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45992.548874189815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45992.548874189815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45992.548874189815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45992.548874189815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45992.548874189815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45992.548874189815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45992.548874189815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45992.548874189815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45992.548874189815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45992.548874189815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45992.548874189815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45992.548874189815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45992.548874189815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45992.548874189815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45992.548874189815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45992.548874189815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45992.548874189815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45992.548874189815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45992.548874189815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45992.548874189815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45992.548874189815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45992.548874189815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45992.548874189815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45992.548874189815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45992.548874189815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45992.548874189815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45992.548874189815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45992.548874189815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45992.548874189815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45992.548874189815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45992.548874189815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45992.548874189815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45992.548874189815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45992.548874189815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45992.548874189815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45992.548874189815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45992.548874189815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45992.548874189815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45992.548874189815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45992.548874189815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45992.548874189815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45992.548874189815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45992.548874189815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45992.548874189815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45992.548874189815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45992.548874189815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45992.548874189815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45992.548874189815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45992.548874189815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45992.548874189815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45992.548874189815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45992.548874189815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45992.548874189815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45992.548874189815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45992.548874189815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45992.548874189815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45992.548874189815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45992.548874189815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45992.548874189815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45992.548874189815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45992.548874189815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45992.548874189815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45992.548874189815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45992.548874189815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45992.548874189815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45992.548874189815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45992.548874189815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45992.548874189815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45992.548874189815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45992.548874189815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45992.548874189815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45992.548874189815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45992.548874189815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45992.548874189815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45992.548874189815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45992.548874189815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45992.548874189815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45992.548874189815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45992.548874189815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45992.548874189815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45992.548874189815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45992.548874189815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45992.548874189815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45992.548874189815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45992.548874189815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45992.548874189815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45992.548874189815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45992.548874189815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45992.548874189815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45992.548874189815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45992.548874189815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45992.548874189815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45992.548874189815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45992.548874189815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45992.548874189815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45992.548874189815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45992.548874189815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45992.548874189815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45992.548874189815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45992.548874189815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45992.548874189815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45992.548874189815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45992.548874189815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45992.548874189815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45992.548874189815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45992.548874189815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45992.548874189815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45992.548874189815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45992.548874189815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45992.548874189815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45992.548874189815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45992.548874189815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45992.548874189815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45992.548874189815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45992.548874189815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45992.548874189815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45992.548874189815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45992.548874189815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45992.548874189815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45992.548874189815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45992.548874189815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45992.548874189815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45992.548874189815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45992.548874189815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45992.548874189815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45992.548874189815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45992.548874189815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45992.548874189815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45992.548874189815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45992.548874189815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45992.548874189815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45992.548874189815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45992.548874189815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45992.548874189815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45992.548874189815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45992.548874189815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45992.548874189815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45992.548874189815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45992.548874189815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45992.548874189815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45992.548874189815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45992.548874189815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45992.548874189815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45992.548874189815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45992.548874189815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45992.548874189815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45992.548874189815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45992.548874189815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45992.548874189815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45992.548874189815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45992.548874189815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45992.548874189815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45992.548874189815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45992.548874189815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45992.548874189815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45992.548874189815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45992.548874189815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45992.548874189815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45992.548874189815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45992.548874189815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45992.548874189815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45992.548874189815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45992.548874189815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45992.548874189815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45992.548874189815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45992.548874189815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45992.548874189815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45992.548874189815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45992.548874189815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45992.548874189815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45992.548874189815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45992.548874189815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45992.548874189815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45992.548874189815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45992.548874189815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45992.548874189815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45992.548874189815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45992.548874189815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45992.548874189815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45992.548874189815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45992.548874189815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45992.548874189815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45992.548874189815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45992.548874189815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45992.548874189815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45992.548874189815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45992.548874189815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45992.548874189815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45992.548874189815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45992.548874189815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45992.548874189815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45992.548874189815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45992.548874189815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45992.548874189815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45992.548874189815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45992.548874189815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45992.548874189815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45992.548874189815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45992.548874189815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45992.548874189815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45992.548874189815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45992.548874189815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45992.548874189815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45992.548874189815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45992.548874189815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45992.548874189815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45992.548874189815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45992.548874189815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45992.548874189815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45992.548874189815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45992.548874189815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45992.548874189815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45992.548874189815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45992.548874189815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45992.548874189815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45992.548874189815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45992.548874189815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45992.548874189815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45992.548874189815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45992.548874189815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45992.548874189815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45992.548874189815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45992.548874189815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45992.548874189815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45992.548874189815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45992.548874189815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45992.548874189815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45992.548874189815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45992.548874189815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45992.548874189815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45992.548874189815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45992.548874189815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45992.548874189815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45992.548874189815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45992.548874189815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45992.548874189815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45992.548874189815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45992.548874189815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45992.548874189815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45992.548874189815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45992.548874189815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45992.548874189815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45992.548874189815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45992.548874189815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45992.548874189815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45992.548874189815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45992.548874189815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45992.548874189815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45992.548874189815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45992.548874189815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45992.548874189815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45992.548874189815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45992.548874189815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45992.548874189815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45992.548874189815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45992.548874189815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45992.548874189815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45992.548874189815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45992.548874189815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45992.548874189815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45992.548874189815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45992.548874189815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45992.548874189815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45992.548874189815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45992.548874189815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45992.548874189815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45992.548874189815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45992.548874189815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45992.548874189815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45992.548874189815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45992.548874189815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45992.548874189815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45992.548874189815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45992.548874189815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45992.548874189815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45992.548874189815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45992.548874189815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45992.548874189815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45992.548874189815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45992.548874189815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45992.548874189815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45992.548874189815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45992.548874189815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45992.548874189815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45992.548874189815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45992.548874189815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45992.548874189815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45992.548874189815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45992.548874189815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45992.548874189815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45992.548874189815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45992.548874189815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45992.548874189815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45992.548874189815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45992.548874189815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45992.548874189815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45992.548874189815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45992.548874189815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45992.548874189815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45992.548874189815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45992.548874189815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45992.548874189815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45992.548874189815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45992.548874189815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45992.548874189815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45992.548874189815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45992.548874189815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45992.548874189815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45992.548874189815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45992.548874189815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45992.548874189815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45992.548874189815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45992.548874189815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45992.548874189815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45992.548874189815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45992.548874189815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45992.548874189815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45992.548874189815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45992.548874189815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45992.548874189815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45992.548874189815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45992.548874189815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45992.548874189815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45992.548874189815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45992.548874189815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45992.548874189815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45992.548874189815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45992.548874189815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45992.548874189815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45992.548874189815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45992.548874189815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45992.548874189815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45992.548874189815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45992.548874189815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45992.548874189815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45992.548874189815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45992.548874189815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45992.548874189815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45992.548874189815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45992.548874189815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45992.548874189815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45992.548874189815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45992.548874189815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45992.548874189815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45992.548874189815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45992.548874189815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45992.548874189815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45992.548874189815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45992.548874189815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45992.548874189815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45992.548874189815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45992.548874189815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45992.548874189815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45992.548874189815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45992.548874189815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45992.548874189815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45992.548874189815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45992.548874189815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45992.548874189815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45992.548874189815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45992.548874189815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45992.548874189815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45992.548874189815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45992.548874189815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45992.548874189815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45992.548874189815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45992.548874189815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45992.548874189815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45992.548874189815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45992.548874189815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45992.548874189815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45992.548874189815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45992.548874189815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45992.548874189815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45992.548874189815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45992.548874189815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45992.548874189815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45992.548874189815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45992.548874189815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45992.548874189815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45992.548874189815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45992.548874189815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45992.548874189815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45992.548874189815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45992.548874189815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45992.548874189815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289.06815659721906</v>
      </c>
      <c r="H2" s="92">
        <v>45703.474768518521</v>
      </c>
      <c r="I2" s="92" t="str">
        <f>IFERROR(VLOOKUP(D2,DB!A:F,6,0),"")</f>
        <v>SCECO</v>
      </c>
      <c r="J2" s="92" t="str">
        <f>IFERROR(VLOOKUP(D2,DB!A:G,7,0),"")</f>
        <v>Dead</v>
      </c>
      <c r="K2" s="94" t="s">
        <v>39198</v>
      </c>
      <c r="L2" s="88" t="str">
        <f>IFERROR(VLOOKUP(D2,DB!A:I,9,0),"")</f>
        <v>Latis</v>
      </c>
    </row>
    <row r="3" spans="1:16" ht="36" customHeight="1">
      <c r="A3" s="110" t="s">
        <v>39199</v>
      </c>
      <c r="B3" s="110" t="s">
        <v>5395</v>
      </c>
      <c r="C3" s="90">
        <v>1</v>
      </c>
      <c r="D3" s="88" t="s">
        <v>29846</v>
      </c>
      <c r="E3" s="91" t="s">
        <v>39106</v>
      </c>
      <c r="F3" s="92"/>
      <c r="G3" s="93">
        <f t="shared" ref="G3:G14" ca="1" si="0">IFERROR(NOW()-F3,"")</f>
        <v>45992.548874189815</v>
      </c>
      <c r="H3" s="92">
        <v>45992.412245370368</v>
      </c>
      <c r="I3" s="110" t="str">
        <f>IFERROR(VLOOKUP(D3,DB!A:F,6,0),"")</f>
        <v>SCECO</v>
      </c>
      <c r="J3" s="110" t="str">
        <f>IFERROR(VLOOKUP(D3,DB!A:G,7,0),"")</f>
        <v>Dead</v>
      </c>
      <c r="K3" s="94" t="s">
        <v>39200</v>
      </c>
      <c r="L3" s="88" t="str">
        <f>IFERROR(VLOOKUP(#REF!,DB!A:I,9,0),"")</f>
        <v/>
      </c>
    </row>
    <row r="4" spans="1:16" ht="15" customHeight="1">
      <c r="A4" s="110" t="s">
        <v>39201</v>
      </c>
      <c r="B4" s="110" t="str">
        <f>IFERROR(VLOOKUP(D4,DB!A:K,11,0),"")</f>
        <v>R4</v>
      </c>
      <c r="C4" s="90">
        <v>1</v>
      </c>
      <c r="D4" s="88" t="s">
        <v>37620</v>
      </c>
      <c r="E4" s="91" t="s">
        <v>39106</v>
      </c>
      <c r="F4" s="92"/>
      <c r="G4" s="93">
        <f t="shared" ca="1" si="0"/>
        <v>45992.548874189815</v>
      </c>
      <c r="H4" s="92">
        <v>45992.490497685183</v>
      </c>
      <c r="I4" s="110" t="str">
        <f>IFERROR(VLOOKUP(D4,DB!A:F,6,0),"")</f>
        <v>Generator-SG</v>
      </c>
      <c r="J4" s="110" t="str">
        <f>IFERROR(VLOOKUP(D4,DB!A:G,7,0),"")</f>
        <v>Dead</v>
      </c>
      <c r="K4" s="94" t="s">
        <v>39202</v>
      </c>
      <c r="L4" s="88" t="str">
        <f>IFERROR(VLOOKUP(D4,DB!A:I,9,0),"")</f>
        <v>Latis</v>
      </c>
    </row>
    <row r="5" spans="1:16" ht="15" customHeight="1">
      <c r="A5" s="110" t="s">
        <v>39203</v>
      </c>
      <c r="B5" s="110" t="str">
        <f>IFERROR(VLOOKUP(D5,DB!A:K,11,0),"")</f>
        <v>R4</v>
      </c>
      <c r="C5" s="90">
        <v>1</v>
      </c>
      <c r="D5" s="88" t="s">
        <v>37349</v>
      </c>
      <c r="E5" s="91" t="s">
        <v>39106</v>
      </c>
      <c r="F5" s="92">
        <v>45992.496562499997</v>
      </c>
      <c r="G5" s="93">
        <f t="shared" ca="1" si="0"/>
        <v>5.2311689818452578E-2</v>
      </c>
      <c r="H5" s="92">
        <v>45992.487534722219</v>
      </c>
      <c r="I5" s="110" t="str">
        <f>IFERROR(VLOOKUP(D5,DB!A:F,6,0),"")</f>
        <v>SCECO</v>
      </c>
      <c r="J5" s="110" t="str">
        <f>IFERROR(VLOOKUP(D5,DB!A:G,7,0),"")</f>
        <v>Dead</v>
      </c>
      <c r="K5" s="94" t="s">
        <v>39204</v>
      </c>
      <c r="L5" s="88" t="str">
        <f>IFERROR(VLOOKUP(D5,DB!A:I,9,0),"")</f>
        <v>Latis</v>
      </c>
    </row>
    <row r="6" spans="1:16" ht="15" customHeight="1">
      <c r="A6" s="110"/>
      <c r="B6" s="110" t="str">
        <f>IFERROR(VLOOKUP(D6,DB!A:K,11,0),"")</f>
        <v/>
      </c>
      <c r="C6" s="90"/>
      <c r="D6" s="88"/>
      <c r="E6" s="91"/>
      <c r="F6" s="92"/>
      <c r="G6" s="93">
        <f t="shared" ca="1" si="0"/>
        <v>45992.548874189815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45992.548874189815</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45992.548874189815</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45992.548874189815</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45992.548874189815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45992.548874189815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45992.548874189815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45992.548874189815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45992.548874189815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45992.548874189815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45992.548874189815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45992.548874189815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45992.548874189815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45992.548874189815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45992.548874189815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45992.548874189815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45992.548874189815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45992.548874189815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45992.548874189815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45992.548874189815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45992.548874189815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45992.548874189815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45992.548874189815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45992.548874189815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45992.548874189815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45992.548874189815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45992.548874189815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45992.548874189815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45992.548874189815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45992.548874189815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45992.548874189815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45992.548874189815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45992.548874189815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45992.548874189815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45992.548874189815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45992.548874189815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45992.548874189815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45992.548874189815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45992.548874189815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45992.548874189815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45992.548874189815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45992.548874189815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45992.548874189815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45992.548874189815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45992.548874189815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45992.548874189815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45992.548874189815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45992.548874189815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45992.548874189815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45992.548874189815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45992.548874189815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45992.548874189815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45992.548874189815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45992.548874189815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45992.548874189815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45992.548874189815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45992.548874189815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45992.548874189815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45992.548874189815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45992.548874189815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45992.548874189815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45992.548874189815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45992.548874189815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45992.548874189815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45992.548874189815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45992.548874189815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45992.548874189815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45992.548874189815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45992.548874189815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45992.548874189815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45992.548874189815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45992.548874189815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45992.548874189815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45992.548874189815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45992.548874189815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45992.548874189815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45992.548874189815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45992.548874189815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45992.548874189815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45992.548874189815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45992.548874189815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45992.548874189815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45992.548874189815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45992.548874189815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45992.548874189815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45992.548874189815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45992.548874189815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45992.548874189815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45992.548874189815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45992.548874189815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45992.548874189815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45992.548874189815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45992.548874189815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45992.548874189815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45992.548874189815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45992.548874189815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45992.548874189815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45992.548874189815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45992.548874189815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45992.548874189815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45992.548874189815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45992.548874189815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45992.548874189815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45992.548874189815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45992.548874189815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45992.548874189815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45992.548874189815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45992.548874189815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45992.548874189815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45992.548874189815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45992.548874189815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45992.548874189815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45992.548874189815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45992.548874189815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45992.548874189815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45992.548874189815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45992.548874189815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45992.548874189815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45992.548874189815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45992.548874189815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45992.548874189815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45992.548874189815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45992.548874189815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45992.548874189815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45992.548874189815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45992.548874189815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45992.548874189815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45992.548874189815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45992.548874189815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45992.548874189815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45992.548874189815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45992.548874189815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45992.548874189815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45992.548874189815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45992.548874189815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45992.548874189815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45992.548874189815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45992.548874189815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45992.548874189815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45992.548874189815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45992.548874189815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45992.548874189815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45992.548874189815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45992.548874189815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45992.548874189815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45992.548874189815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45992.548874189815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45992.548874189815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45992.548874189815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45992.548874189815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45992.548874189815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45992.548874189815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45992.548874189815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45992.548874189815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45992.548874189815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45992.548874189815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45992.548874189815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45992.548874189815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45992.548874189815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45992.548874189815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45992.548874189815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45992.548874189815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45992.548874189815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45992.548874189815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45992.548874189815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45992.548874189815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45992.548874189815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45992.548874189815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45992.548874189815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45992.548874189815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45992.548874189815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45992.548874189815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45992.548874189815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45992.548874189815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45992.548874189815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45992.548874189815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45992.548874189815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45992.548874189815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45992.548874189815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45992.548874189815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45992.548874189815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45992.548874189815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45992.548874189815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45992.548874189815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45992.548874189815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45992.548874189815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45992.548874189815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45992.548874189815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45992.548874189815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45992.548874189815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45992.548874189815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45992.548874189815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45992.548874189815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45992.548874189815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45992.548874189815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45992.548874189815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45992.548874189815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45992.548874189815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45992.548874189815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45992.548874189815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45992.548874189815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45992.548874189815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45992.548874189815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45992.548874189815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45992.548874189815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45992.548874189815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45992.548874189815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45992.548874189815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45992.548874189815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45992.548874189815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45992.548874189815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45992.548874189815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45992.548874189815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45992.548874189815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45992.548874189815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45992.548874189815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45992.548874189815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45992.548874189815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45992.548874189815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45992.548874189815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45992.548874189815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45992.548874189815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45992.548874189815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45992.548874189815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45992.548874189815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45992.548874189815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45992.548874189815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45992.548874189815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45992.548874189815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45992.548874189815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45992.548874189815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45992.548874189815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45992.548874189815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45992.548874189815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45992.548874189815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45992.548874189815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45992.548874189815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45992.548874189815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45992.548874189815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45992.548874189815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45992.548874189815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45992.548874189815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45992.548874189815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45992.548874189815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45992.548874189815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45992.548874189815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45992.548874189815</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100.71681400462694</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66.359996874998615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43.887763078702847</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11.175575578701682</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2</v>
      </c>
      <c r="D6" s="106" t="s">
        <v>38545</v>
      </c>
      <c r="E6" s="37" t="s">
        <v>39106</v>
      </c>
      <c r="F6" s="38">
        <v>45992.525682870371</v>
      </c>
      <c r="G6" s="135">
        <f ca="1">IFERROR(NOW()-F6,"")</f>
        <v>2.3191319443867542E-2</v>
      </c>
      <c r="H6" s="38">
        <v>45992.513692129629</v>
      </c>
      <c r="I6" s="37" t="str">
        <f>IFERROR(VLOOKUP(D6,DB!A:F,6,0),"")</f>
        <v>SCECO</v>
      </c>
      <c r="J6" s="37" t="str">
        <f>IFERROR(VLOOKUP(D6,DB!A:G,7,0),"")</f>
        <v>Haj Removal</v>
      </c>
      <c r="K6" s="37" t="s">
        <v>39214</v>
      </c>
      <c r="L6" s="37" t="str">
        <f>IFERROR(VLOOKUP(D6,DB!A:I,9,0),"")</f>
        <v>Latis</v>
      </c>
    </row>
    <row r="7" spans="1:13">
      <c r="A7" s="37" t="s">
        <v>39215</v>
      </c>
      <c r="B7" s="37" t="str">
        <f>IFERROR(VLOOKUP(D7,DB!A:K,11,0),"")</f>
        <v>R5</v>
      </c>
      <c r="C7" s="37">
        <v>1</v>
      </c>
      <c r="D7" s="106" t="s">
        <v>38505</v>
      </c>
      <c r="E7" s="37" t="s">
        <v>39106</v>
      </c>
      <c r="F7" s="38">
        <v>45992.537719907406</v>
      </c>
      <c r="G7" s="105">
        <f ca="1">IFERROR(NOW()-F7,"")</f>
        <v>1.1154282408824656E-2</v>
      </c>
      <c r="H7" s="38">
        <v>45992.531805555554</v>
      </c>
      <c r="I7" s="37" t="str">
        <f>IFERROR(VLOOKUP(D7,DB!A:F,6,0),"")</f>
        <v>SCECO</v>
      </c>
      <c r="J7" s="37" t="str">
        <f>IFERROR(VLOOKUP(D7,DB!A:G,7,0),"")</f>
        <v>Good</v>
      </c>
      <c r="K7" s="37" t="s">
        <v>39216</v>
      </c>
      <c r="L7" s="37" t="str">
        <f>IFERROR(VLOOKUP(D7,DB!A:I,9,0),"")</f>
        <v>Latis</v>
      </c>
    </row>
    <row r="8" spans="1:13">
      <c r="A8" s="37"/>
      <c r="B8" s="37" t="str">
        <f>IFERROR(VLOOKUP(D8,DB!A:K,11,0),"")</f>
        <v/>
      </c>
      <c r="C8" s="37"/>
      <c r="D8" s="154"/>
      <c r="E8" s="37"/>
      <c r="F8" s="38"/>
      <c r="G8" s="105">
        <f ca="1">IFERROR(NOW()-F8,"")</f>
        <v>45992.548874189815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45992.548874189815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45992.548874189815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45992.548874189815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45992.548874189815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45992.548874189815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45992.548874189815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45992.548874189815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45992.548874189815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45992.548874189815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45992.548874189815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45992.548874189815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45992.548874189815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45992.548874189815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45992.548874189815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45992.548874189815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45992.548874189815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45992.548874189815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45992.548874189815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45992.548874189815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45992.548874189815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45992.548874189815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45992.548874189815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45992.548874189815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45992.548874189815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45992.548874189815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45992.548874189815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45992.548874189815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45992.548874189815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45992.548874189815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45992.548874189815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45992.548874189815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45992.548874189815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45992.548874189815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45992.548874189815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45992.548874189815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45992.548874189815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45992.548874189815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45992.548874189815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45992.548874189815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45992.548874189815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45992.548874189815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45992.548874189815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45992.548874189815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45992.548874189815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45992.548874189815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45992.548874189815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45992.548874189815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45992.548874189815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45992.548874189815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45992.548874189815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45992.548874189815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45992.548874189815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45992.548874189815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45992.548874189815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45992.548874189815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45992.548874189815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45992.548874189815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45992.548874189815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45992.548874189815</v>
      </c>
      <c r="H67" s="38"/>
      <c r="I67" s="37" t="str">
        <f>IFERROR(VLOOKUP(D67,DB!A:F,6,0),"")</f>
        <v/>
      </c>
      <c r="J67" s="37" t="str">
        <f>IFERROR(VLOOKUP(D67,DB!A:G,7,0),"")</f>
        <v/>
      </c>
      <c r="K67" s="37"/>
      <c r="L67" s="37" t="str">
        <f>IFERROR(VLOOKUP(D67,DB!A:I,9,0),"")</f>
        <v/>
      </c>
    </row>
    <row r="68" spans="1:12">
      <c r="A68" s="151"/>
      <c r="B68" s="151" t="str">
        <f>IFERROR(VLOOKUP(D68,DB!A:K,11,0),"")</f>
        <v/>
      </c>
      <c r="C68" s="151"/>
      <c r="D68" s="151"/>
      <c r="E68" s="151"/>
      <c r="F68" s="152"/>
      <c r="G68" s="153">
        <f ca="1">IFERROR(NOW()-F68,"")</f>
        <v>45992.548874189815</v>
      </c>
      <c r="H68" s="152"/>
      <c r="I68" s="151" t="str">
        <f>IFERROR(VLOOKUP(D68,DB!A:F,6,0),"")</f>
        <v/>
      </c>
      <c r="J68" s="151" t="str">
        <f>IFERROR(VLOOKUP(D68,DB!A:G,7,0),"")</f>
        <v/>
      </c>
      <c r="K68" s="151"/>
      <c r="L68" s="151" t="str">
        <f>IFERROR(VLOOKUP(D68,DB!A:I,9,0),"")</f>
        <v/>
      </c>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45992.548874189815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45992.548874189815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45992.548874189815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45992.548874189815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45992.548874189815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45992.548874189815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45992.548874189815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45992.548874189815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45992.548874189815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45992.548874189815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45992.548874189815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45992.548874189815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45992.548874189815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45992.548874189815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45992.548874189815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45992.548874189815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45992.548874189815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45992.548874189815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45992.548874189815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45992.548874189815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45992.548874189815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45992.548874189815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45992.548874189815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45992.548874189815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45992.548874189815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45992.548874189815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45992.548874189815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45992.548874189815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45992.548874189815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45992.548874189815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45992.548874189815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45992.548874189815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45992.548874189815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45992.548874189815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45992.548874189815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45992.548874189815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45992.548874189815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45992.548874189815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45992.548874189815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45992.548874189815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45992.548874189815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45992.548874189815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45992.548874189815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45992.548874189815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45992.548874189815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45992.548874189815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45992.548874189815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45992.548874189815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45992.548874189815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45992.548874189815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45992.548874189815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45992.548874189815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45992.548874189815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45992.548874189815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45992.548874189815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45992.548874189815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45992.548874189815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45992.548874189815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45992.548874189815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45992.548874189815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45992.548874189815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45992.548874189815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45992.548874189815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45992.548874189815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45992.548874189815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45992.548874189815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45992.548874189815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45992.548874189815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45992.548874189815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45992.548874189815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45992.548874189815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45992.548874189815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45992.548874189815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45992.548874189815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45992.548874189815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45992.548874189815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45992.548874189815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45992.548874189815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45992.548874189815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45992.548874189815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45992.548874189815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45992.548874189815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45992.548874189815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45992.548874189815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45992.548874189815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45992.548874189815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45992.548874189815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45992.548874189815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45992.548874189815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45992.548874189815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45992.548874189815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45992.548874189815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45992.548874189815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45992.548874189815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45992.548874189815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45992.548874189815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45992.548874189815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45992.548874189815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45992.548874189815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45992.548874189815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45992.548874189815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45992.548874189815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45992.548874189815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45992.548874189815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45992.548874189815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45992.548874189815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45992.548874189815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45992.548874189815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45992.548874189815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45992.548874189815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45992.548874189815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45992.548874189815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45992.548874189815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45992.548874189815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45992.548874189815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45992.548874189815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45992.548874189815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45992.548874189815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45992.548874189815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45992.548874189815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45992.548874189815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45992.548874189815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45992.548874189815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45992.548874189815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45992.548874189815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45992.548874189815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45992.548874189815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45992.548874189815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45992.548874189815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45992.548874189815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45992.548874189815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45992.548874189815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45992.548874189815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45992.548874189815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45992.548874189815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45992.548874189815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45992.548874189815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45992.548874189815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45992.548874189815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45992.548874189815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45992.548874189815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45992.548874189815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45992.548874189815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45992.548874189815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45992.548874189815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45992.548874189815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45992.548874189815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45992.548874189815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45992.548874189815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45992.548874189815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45992.548874189815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45992.548874189815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45992.548874189815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45992.548874189815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45992.548874189815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45992.548874189815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45992.548874189815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45992.548874189815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45992.548874189815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45992.548874189815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45992.548874189815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45992.548874189815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45992.548874189815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45992.548874189815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45992.548874189815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45992.548874189815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45992.548874189815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45992.548874189815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45992.548874189815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45992.548874189815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45992.548874189815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45992.548874189815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45992.548874189815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45992.548874189815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45992.548874189815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45992.548874189815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45992.548874189815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45992.548874189815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45992.548874189815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45992.548874189815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45992.548874189815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45992.548874189815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45992.548874189815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45992.548874189815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45992.548874189815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45992.548874189815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45992.548874189815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45992.548874189815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45992.548874189815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45992.548874189815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45992.548874189815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45992.548874189815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45992.548874189815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45992.548874189815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45992.548874189815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45992.548874189815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45992.548874189815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45992.548874189815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45992.548874189815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45992.548874189815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45992.548874189815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45992.548874189815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45992.548874189815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45992.548874189815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45992.548874189815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45992.548874189815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45992.548874189815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45992.548874189815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45992.548874189815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45992.548874189815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45992.548874189815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45992.548874189815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45992.548874189815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45992.548874189815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45992.548874189815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45992.548874189815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45992.548874189815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45992.548874189815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45992.548874189815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45992.548874189815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45992.548874189815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45992.548874189815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45992.548874189815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45992.548874189815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45992.548874189815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45992.548874189815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45992.548874189815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45992.548874189815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45992.548874189815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45992.548874189815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45992.548874189815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45992.548874189815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45992.548874189815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45992.548874189815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45992.548874189815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45992.548874189815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45992.548874189815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45992.548874189815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45992.548874189815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45992.548874189815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45992.548874189815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45992.548874189815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45992.548874189815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45992.548874189815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45992.548874189815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45992.548874189815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45992.548874189815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45992.548874189815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45992.548874189815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45992.548874189815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45992.548874189815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45992.548874189815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45992.548874189815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45992.548874189815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45992.548874189815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45992.548874189815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45992.548874189815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45992.548874189815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45992.548874189815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45992.548874189815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45992.548874189815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45992.548874189815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45992.548874189815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45992.548874189815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45992.548874189815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45992.548874189815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45992.548874189815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45992.548874189815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45992.548874189815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45992.548874189815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45992.548874189815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45992.548874189815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45992.548874189815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45992.548874189815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45992.548874189815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45992.548874189815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45992.548874189815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45992.548874189815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45992.548874189815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45992.548874189815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45992.548874189815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45992.548874189815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45992.548874189815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45992.548874189815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45992.548874189815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45992.548874189815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45992.548874189815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45992.548874189815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45992.548874189815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45992.548874189815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45992.548874189815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45992.548874189815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45992.548874189815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45992.548874189815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45992.548874189815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45992.548874189815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45992.548874189815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45992.548874189815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45992.548874189815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45992.548874189815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45992.548874189815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45992.548874189815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45992.548874189815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45992.548874189815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45992.548874189815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45992.548874189815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45992.548874189815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45992.548874189815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45992.548874189815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45992.548874189815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45992.548874189815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45992.548874189815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45992.548874189815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45992.548874189815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45992.548874189815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45992.548874189815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45992.548874189815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45992.548874189815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45992.548874189815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45992.548874189815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45992.548874189815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45992.548874189815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45992.548874189815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45992.548874189815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45992.548874189815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45992.548874189815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45992.548874189815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45992.548874189815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45992.548874189815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45992.548874189815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45992.548874189815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45992.548874189815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45992.548874189815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45992.548874189815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45992.548874189815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45992.548874189815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45992.548874189815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45992.548874189815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45992.548874189815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45992.548874189815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45992.548874189815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45992.548874189815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45992.548874189815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45992.548874189815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45992.548874189815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45992.548874189815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45992.548874189815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45992.548874189815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45992.548874189815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45992.548874189815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45992.548874189815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45992.548874189815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45992.548874189815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45992.548874189815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45992.548874189815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45992.548874189815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45992.548874189815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45992.548874189815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45992.548874189815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45992.548874189815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45992.548874189815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45992.548874189815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45992.548874189815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45992.548874189815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45992.548874189815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45992.548874189815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45992.548874189815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45992.548874189815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45992.548874189815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45992.548874189815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45992.548874189815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45992.548874189815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45992.548874189815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45992.548874189815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45992.548874189815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45992.548874189815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45992.548874189815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45992.548874189815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45992.548874189815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45992.548874189815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45992.548874189815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45992.548874189815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45992.548874189815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45992.548874189815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45992.548874189815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45992.548874189815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45992.548874189815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45992.548874189815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45992.548874189815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45992.548874189815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45992.548874189815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45992.548874189815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45992.548874189815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45992.548874189815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45992.548874189815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45992.548874189815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45992.548874189815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45992.548874189815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45992.548874189815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45992.548874189815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45992.548874189815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45992.548874189815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45992.548874189815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45992.548874189815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45992.548874189815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45992.548874189815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45992.548874189815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45992.548874189815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45992.548874189815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45992.548874189815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45992.548874189815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45992.548874189815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45992.548874189815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45992.548874189815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45992.548874189815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45992.548874189815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45992.548874189815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45992.548874189815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45992.548874189815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45992.548874189815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45992.548874189815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45992.548874189815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45992.548874189815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45992.548874189815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45992.548874189815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45992.548874189815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45992.548874189815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45992.548874189815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45992.548874189815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45992.548874189815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45992.548874189815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45992.548874189815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45992.548874189815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45992.548874189815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45992.548874189815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45992.548874189815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45992.548874189815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45992.548874189815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45992.548874189815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45992.548874189815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45992.548874189815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45992.548874189815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45992.548874189815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45992.548874189815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45992.548874189815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45992.548874189815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45992.548874189815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45992.548874189815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45992.548874189815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45992.548874189815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45992.548874189815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45992.548874189815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45992.548874189815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45992.548874189815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45992.548874189815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45992.548874189815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45992.548874189815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45992.548874189815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45992.548874189815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45992.548874189815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45992.548874189815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45992.548874189815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45992.548874189815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45992.548874189815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45992.548874189815</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45992.548874189815</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