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8609" documentId="120_S{2AC9BD13-BADA-5192-A53E-5A8FF88502F6}" xr6:coauthVersionLast="47" xr6:coauthVersionMax="47" xr10:uidLastSave="{7E826FA6-8A00-47DE-A830-BDA72BE22FCC}"/>
  <bookViews>
    <workbookView xWindow="-120" yWindow="-120" windowWidth="38640" windowHeight="21120" firstSheet="4"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6" i="3" l="1"/>
  <c r="D2" i="3"/>
  <c r="D3" i="3"/>
  <c r="D4" i="3"/>
  <c r="D5" i="3"/>
  <c r="D7" i="3"/>
  <c r="D9"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D961" i="3"/>
  <c r="D962" i="3"/>
  <c r="D963" i="3"/>
  <c r="D964" i="3"/>
  <c r="D965"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G2" i="1"/>
  <c r="B5" i="5"/>
  <c r="G5" i="5"/>
  <c r="I5" i="5"/>
  <c r="J5" i="5"/>
  <c r="L5"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6"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alcChain>
</file>

<file path=xl/sharedStrings.xml><?xml version="1.0" encoding="utf-8"?>
<sst xmlns="http://schemas.openxmlformats.org/spreadsheetml/2006/main" count="180289" uniqueCount="39129">
  <si>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</si>
  <si>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</si>
  <si>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</si>
  <si>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</si>
  <si>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</si>
  <si>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</si>
  <si>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</si>
  <si>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</si>
  <si>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</si>
  <si>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</si>
  <si>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</si>
  <si>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</si>
  <si>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</si>
  <si>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</si>
  <si>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</si>
  <si>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</si>
  <si>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</si>
  <si>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</si>
  <si>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</si>
  <si>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</si>
  <si>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</si>
  <si>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</si>
  <si>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</si>
  <si>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</si>
  <si>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</si>
  <si>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</si>
  <si>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</si>
  <si>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</si>
  <si>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</si>
  <si>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</si>
  <si>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</si>
  <si>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</si>
  <si>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</si>
  <si>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</si>
  <si>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</si>
  <si>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</si>
  <si>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</si>
  <si>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</si>
  <si>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</si>
  <si>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</si>
  <si>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</si>
  <si>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</si>
  <si>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</si>
  <si>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</si>
  <si>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</si>
  <si>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</si>
  <si>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</si>
  <si>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</si>
  <si>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</si>
  <si>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</si>
  <si>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</si>
  <si>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</si>
  <si>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</si>
  <si>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</si>
  <si>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</si>
  <si>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</si>
  <si>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</si>
  <si>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</si>
  <si>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</si>
  <si>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</si>
  <si>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</si>
  <si>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</si>
  <si>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</si>
  <si>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</si>
  <si>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</si>
  <si>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</si>
  <si>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</si>
  <si>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</si>
  <si>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</si>
  <si>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</si>
  <si>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</si>
  <si>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</si>
  <si>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</si>
  <si>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</si>
  <si>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</si>
  <si>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</si>
  <si>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</si>
  <si>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</si>
  <si>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</si>
  <si>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</si>
  <si>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</si>
  <si>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</si>
  <si>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</si>
  <si>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</si>
  <si>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</si>
  <si>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</si>
  <si>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</si>
  <si>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</si>
  <si>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</si>
  <si>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</si>
  <si>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</si>
  <si>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</si>
  <si>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</si>
  <si>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</si>
  <si>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</si>
  <si>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</si>
  <si>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</si>
  <si>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</si>
  <si>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</si>
  <si>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</si>
  <si>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</si>
  <si>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</si>
  <si>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</si>
  <si>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</si>
  <si>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</si>
  <si>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</si>
  <si>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</si>
  <si>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</si>
  <si>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</si>
  <si>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</si>
  <si>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</si>
  <si>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</si>
  <si>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</si>
  <si>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</si>
  <si>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</si>
  <si>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</si>
  <si>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</si>
  <si>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</si>
  <si>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</si>
  <si>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</si>
  <si>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</si>
  <si>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</si>
  <si>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</si>
  <si>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</si>
  <si>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</si>
  <si>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</si>
  <si>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</si>
  <si>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</si>
  <si>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</si>
  <si>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</si>
  <si>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</si>
  <si>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</si>
  <si>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</si>
  <si>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</si>
  <si>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</si>
  <si>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</si>
  <si>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</si>
  <si>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</si>
  <si>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</si>
  <si>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</si>
  <si>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</si>
  <si>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</si>
  <si>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</si>
  <si>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</si>
  <si>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</si>
  <si>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</si>
  <si>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</si>
  <si>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</si>
  <si>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</si>
  <si>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</si>
  <si>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</si>
  <si>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</si>
  <si>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</si>
  <si>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</si>
  <si>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</si>
  <si>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</si>
  <si>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</si>
  <si>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</si>
  <si>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</si>
  <si>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</si>
  <si>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</si>
  <si>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</si>
  <si>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</si>
  <si>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</si>
  <si>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</si>
  <si>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</si>
  <si>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</si>
  <si>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</si>
  <si>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</si>
  <si>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</si>
  <si>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</si>
  <si>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</si>
  <si>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</si>
  <si>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</si>
  <si>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</si>
  <si>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</si>
  <si>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</si>
  <si>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</si>
  <si>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</si>
  <si>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</si>
  <si>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</si>
  <si>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</si>
  <si>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</si>
  <si>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</si>
  <si>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</si>
  <si>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</si>
  <si>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</si>
  <si>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</si>
  <si>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</si>
  <si>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</si>
  <si>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</si>
  <si>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</si>
  <si>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</si>
  <si>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</si>
  <si>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</si>
  <si>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</si>
  <si>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</si>
  <si>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</si>
  <si>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</si>
  <si>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</si>
  <si>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</si>
  <si>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</si>
  <si>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</si>
  <si>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</si>
  <si>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</si>
  <si>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</si>
  <si>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</si>
  <si>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</si>
  <si>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</si>
  <si>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</si>
  <si>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</si>
  <si>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</si>
  <si>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</si>
  <si>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</si>
  <si>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</si>
  <si>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</si>
  <si>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</si>
  <si>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</si>
  <si>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</si>
  <si>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</si>
  <si>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</si>
  <si>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</si>
  <si>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</si>
  <si>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</si>
  <si>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</si>
  <si>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</si>
  <si>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</si>
  <si>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</si>
  <si>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</si>
  <si>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</si>
  <si>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</si>
  <si>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</si>
  <si>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</si>
  <si>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</si>
  <si>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</si>
  <si>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</si>
  <si>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</si>
  <si>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</si>
  <si>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</si>
  <si>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</si>
  <si>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</si>
  <si>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</si>
  <si>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</si>
  <si>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</si>
  <si>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</si>
  <si>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</si>
  <si>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</si>
  <si>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</si>
  <si>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</si>
  <si>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</si>
  <si>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</si>
  <si>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</si>
  <si>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</si>
  <si>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</si>
  <si>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</si>
  <si>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</si>
  <si>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</si>
  <si>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</si>
  <si>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</si>
  <si>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</si>
  <si>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</si>
  <si>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</si>
  <si>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</si>
  <si>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</si>
  <si>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</si>
  <si>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</si>
  <si>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</si>
  <si>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</si>
  <si>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</si>
  <si>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</si>
  <si>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</si>
  <si>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</si>
  <si>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</si>
  <si>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</si>
  <si>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</si>
  <si>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</si>
  <si>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</si>
  <si>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</si>
  <si>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</si>
  <si>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</si>
  <si>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</si>
  <si>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</si>
  <si>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</si>
  <si>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</si>
  <si>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</si>
  <si>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</si>
  <si>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</si>
  <si>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</si>
  <si>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</si>
  <si>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</si>
  <si>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</si>
  <si>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</si>
  <si>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</si>
  <si>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</si>
  <si>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</si>
  <si>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</si>
  <si>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</si>
  <si>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</si>
  <si>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</si>
  <si>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</si>
  <si>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</si>
  <si>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</si>
  <si>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</si>
  <si>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</si>
  <si>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</si>
  <si>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</si>
  <si>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</si>
  <si>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</si>
  <si>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</si>
  <si>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</si>
  <si>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</si>
  <si>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</si>
  <si>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</si>
  <si>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</si>
  <si>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</si>
  <si>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</si>
  <si>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</si>
  <si>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</si>
  <si>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</si>
  <si>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</si>
  <si>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</si>
  <si>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</si>
  <si>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</si>
  <si>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</si>
  <si>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</si>
  <si>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</si>
  <si>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</si>
  <si>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</si>
  <si>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</si>
  <si>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</si>
  <si>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</si>
  <si>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</si>
  <si>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</si>
  <si>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</si>
  <si>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</si>
  <si>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</si>
  <si>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</si>
  <si>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</si>
  <si>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</si>
  <si>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</si>
  <si>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</si>
  <si>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</si>
  <si>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</si>
  <si>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</si>
  <si>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</si>
  <si>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</si>
  <si>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</si>
  <si>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</si>
  <si>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</si>
  <si>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</si>
  <si>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</si>
  <si>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</si>
  <si>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</si>
  <si>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</si>
  <si>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</si>
  <si>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</si>
  <si>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</si>
  <si>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</si>
  <si>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</si>
  <si>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</si>
  <si>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</si>
  <si>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</si>
  <si>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</si>
  <si>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</si>
  <si>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</si>
  <si>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</si>
  <si>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</si>
  <si>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</si>
  <si>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</si>
  <si>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</si>
  <si>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</si>
  <si>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</si>
  <si>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</si>
  <si>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</si>
  <si>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</si>
  <si>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</si>
  <si>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</si>
  <si>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</si>
  <si>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</si>
  <si>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</si>
  <si>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</si>
  <si>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</si>
  <si>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</si>
  <si>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</si>
  <si>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</si>
  <si>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</si>
  <si>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</si>
  <si>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</si>
  <si>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</si>
  <si>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</si>
  <si>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</si>
  <si>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</si>
  <si>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</si>
  <si>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</si>
  <si>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</si>
  <si>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</si>
  <si>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</si>
  <si>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</si>
  <si>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</si>
  <si>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</si>
  <si>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</si>
  <si>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</si>
  <si>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</si>
  <si>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</si>
  <si>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</si>
  <si>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</si>
  <si>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</si>
  <si>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</si>
  <si>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</si>
  <si>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</si>
  <si>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</si>
  <si>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</si>
  <si>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</si>
  <si>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</si>
  <si>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</si>
  <si>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</si>
  <si>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</si>
  <si>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</si>
  <si>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</si>
  <si>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</si>
  <si>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</si>
  <si>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</si>
  <si>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</si>
  <si>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</si>
  <si>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</si>
  <si>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</si>
  <si>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</si>
  <si>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</si>
  <si>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</si>
  <si>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</si>
  <si>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</si>
  <si>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</si>
  <si>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</si>
  <si>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</si>
  <si>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</si>
  <si>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</si>
  <si>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</si>
  <si>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</si>
  <si>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</si>
  <si>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</si>
  <si>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</si>
  <si>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</si>
  <si>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</si>
  <si>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</si>
  <si>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</si>
  <si>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</si>
  <si>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</si>
  <si>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</si>
  <si>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</si>
  <si>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</si>
  <si>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</si>
  <si>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</si>
  <si>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</si>
  <si>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</si>
  <si>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</si>
  <si>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</si>
  <si>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</si>
  <si>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</si>
  <si>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</si>
  <si>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</si>
  <si>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</si>
  <si>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</si>
  <si>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</si>
  <si>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</si>
  <si>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</si>
  <si>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</si>
  <si>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</si>
  <si>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</si>
  <si>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</si>
  <si>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</si>
  <si>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</si>
  <si>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</si>
  <si>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</si>
  <si>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</si>
  <si>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</si>
  <si>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</si>
  <si>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</si>
  <si>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</si>
  <si>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</si>
  <si>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</si>
  <si>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</si>
  <si>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</si>
  <si>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</si>
  <si>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</si>
  <si>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</si>
  <si>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</si>
  <si>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</si>
  <si>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</si>
  <si>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</si>
  <si>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</si>
  <si>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</si>
  <si>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</si>
  <si>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</si>
  <si>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</si>
  <si>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</si>
  <si>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</si>
  <si>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</si>
  <si>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</si>
  <si>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</si>
  <si>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</si>
  <si>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</si>
  <si>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</si>
  <si>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</si>
  <si>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</si>
  <si>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</si>
  <si>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</si>
  <si>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</si>
  <si>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</si>
  <si>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</si>
  <si>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</si>
  <si>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</si>
  <si>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</si>
  <si>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</si>
  <si>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</si>
  <si>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</si>
  <si>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</si>
  <si>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</si>
  <si>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</si>
  <si>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</si>
  <si>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</si>
  <si>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</si>
  <si>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</si>
  <si>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</si>
  <si>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</si>
  <si>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</si>
  <si>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</si>
  <si>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</si>
  <si>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</si>
  <si>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</si>
  <si>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</si>
  <si>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</si>
  <si>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</si>
  <si>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</si>
  <si>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</si>
  <si>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</si>
  <si>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</si>
  <si>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</si>
  <si>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</si>
  <si>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</si>
  <si>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</si>
  <si>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</si>
  <si>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</si>
  <si>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</si>
  <si>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</si>
  <si>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</si>
  <si>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</si>
  <si>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</si>
  <si>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</si>
  <si>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</si>
  <si>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</si>
  <si>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</si>
  <si>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</si>
  <si>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</si>
  <si>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</si>
  <si>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</si>
  <si>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</si>
  <si>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</si>
  <si>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</si>
  <si>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</si>
  <si>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</si>
  <si>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</si>
  <si>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</si>
  <si>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</si>
  <si>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</si>
  <si>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</si>
  <si>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</si>
  <si>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</si>
  <si>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</si>
  <si>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</si>
  <si>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</si>
  <si>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</si>
  <si>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</si>
  <si>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</si>
  <si>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</si>
  <si>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</si>
  <si>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</si>
  <si>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</si>
  <si>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</si>
  <si>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</si>
  <si>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</si>
  <si>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</si>
  <si>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</si>
  <si>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</si>
  <si>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</si>
  <si>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</si>
  <si>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</si>
  <si>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</si>
  <si>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</si>
  <si>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</si>
  <si>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</si>
  <si>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</si>
  <si>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</si>
  <si>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</si>
  <si>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</si>
  <si>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</si>
  <si>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</si>
  <si>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</si>
  <si>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</si>
  <si>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</si>
  <si>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</si>
  <si>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</si>
  <si>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</si>
  <si>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</si>
  <si>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</si>
  <si>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</si>
  <si>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</si>
  <si>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</si>
  <si>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</si>
  <si>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</si>
  <si>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</si>
  <si>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</si>
  <si>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</si>
  <si>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</si>
  <si>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</si>
  <si>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</si>
  <si>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</si>
  <si>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</si>
  <si>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</si>
  <si>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</si>
  <si>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</si>
  <si>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</si>
  <si>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</si>
  <si>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</si>
  <si>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</si>
  <si>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</si>
  <si>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</si>
  <si>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</si>
  <si>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</si>
  <si>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</si>
  <si>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</si>
  <si>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</si>
  <si>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</si>
  <si>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</si>
  <si>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</si>
  <si>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</si>
  <si>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</si>
  <si>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</si>
  <si>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</si>
  <si>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</si>
  <si>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</si>
  <si>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</si>
  <si>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</si>
  <si>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</si>
  <si>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</si>
  <si>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</si>
  <si>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</si>
  <si>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</si>
  <si>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</si>
  <si>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</si>
  <si>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</si>
  <si>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</si>
  <si>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</si>
  <si>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</si>
  <si>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</si>
  <si>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</si>
  <si>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</si>
  <si>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</si>
  <si>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</si>
  <si>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</si>
  <si>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</si>
  <si>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</si>
  <si>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</si>
  <si>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</si>
  <si>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</si>
  <si>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</si>
  <si>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</si>
  <si>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</si>
  <si>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</si>
  <si>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</si>
  <si>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</si>
  <si>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</si>
  <si>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</si>
  <si>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</si>
  <si>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</si>
  <si>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</si>
  <si>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</si>
  <si>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</si>
  <si>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</si>
  <si>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</si>
  <si>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</si>
  <si>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</si>
  <si>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</si>
  <si>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</si>
  <si>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</si>
  <si>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</si>
  <si>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</si>
  <si>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</si>
  <si>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</si>
  <si>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</si>
  <si>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</si>
  <si>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</si>
  <si>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</si>
  <si>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</si>
  <si>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</si>
  <si>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</si>
  <si>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</si>
  <si>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</si>
  <si>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</si>
  <si>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</si>
  <si>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</si>
  <si>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</si>
  <si>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</si>
  <si>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</si>
  <si>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</si>
  <si>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</si>
  <si>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</si>
  <si>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</si>
  <si>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</si>
  <si>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</si>
  <si>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</si>
  <si>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</si>
  <si>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</si>
  <si>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</si>
  <si>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</si>
  <si>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</si>
  <si>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</si>
  <si>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</si>
  <si>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</si>
  <si>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</si>
  <si>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</si>
  <si>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</si>
  <si>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</si>
  <si>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</si>
  <si>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</si>
  <si>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</si>
  <si>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</si>
  <si>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</si>
  <si>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</si>
  <si>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</si>
  <si>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</si>
  <si>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</si>
  <si>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</si>
  <si>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</si>
  <si>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</si>
  <si>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</si>
  <si>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</si>
  <si>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</si>
  <si>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</si>
  <si>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</si>
  <si>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</si>
  <si>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</si>
  <si>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</si>
  <si>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</si>
  <si>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</si>
  <si>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</si>
  <si>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</si>
  <si>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</si>
  <si>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</si>
  <si>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</si>
  <si>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</si>
  <si>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</si>
  <si>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</si>
  <si>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</si>
  <si>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</si>
  <si>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</si>
  <si>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</si>
  <si>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</si>
  <si>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</si>
  <si>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</si>
  <si>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</si>
  <si>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</si>
  <si>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</si>
  <si>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</si>
  <si>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</si>
  <si>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</si>
  <si>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</si>
  <si>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</si>
  <si>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</si>
  <si>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</si>
  <si>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</si>
  <si>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</si>
  <si>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</si>
  <si>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</si>
  <si>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</si>
  <si>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</si>
  <si>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</si>
  <si>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</si>
  <si>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</si>
  <si>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</si>
  <si>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</si>
  <si>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</si>
  <si>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</si>
  <si>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</si>
  <si>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</si>
  <si>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</si>
  <si>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</si>
  <si>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</si>
  <si>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</si>
  <si>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</si>
  <si>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</si>
  <si>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</si>
  <si>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</si>
  <si>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</si>
  <si>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</si>
  <si>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</si>
  <si>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</si>
  <si>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</si>
  <si>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</si>
  <si>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</si>
  <si>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</si>
  <si>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</si>
  <si>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</si>
  <si>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</si>
  <si>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</si>
  <si>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</si>
  <si>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</si>
  <si>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</si>
  <si>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</si>
  <si>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</si>
  <si>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</si>
  <si>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</si>
  <si>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</si>
  <si>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</si>
  <si>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</si>
  <si>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</si>
  <si>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</si>
  <si>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</si>
  <si>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</si>
  <si>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</si>
  <si>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</si>
  <si>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</si>
  <si>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</si>
  <si>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</si>
  <si>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</si>
  <si>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</si>
  <si>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</si>
  <si>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</si>
  <si>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</si>
  <si>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</si>
  <si>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</si>
  <si>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</si>
  <si>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</si>
  <si>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</si>
  <si>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</si>
  <si>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</si>
  <si>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</si>
  <si>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</si>
  <si>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</si>
  <si>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</si>
  <si>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</si>
  <si>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</si>
  <si>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</si>
  <si>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</si>
  <si>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</si>
  <si>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</si>
  <si>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</si>
  <si>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</si>
  <si>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</si>
  <si>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</si>
  <si>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</si>
  <si>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</si>
  <si>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</si>
  <si>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</si>
  <si>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</si>
  <si>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</si>
  <si>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</si>
  <si>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</si>
  <si>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</si>
  <si>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</si>
  <si>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</si>
  <si>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</si>
  <si>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</si>
  <si>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</si>
  <si>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</si>
  <si>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</si>
  <si>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</si>
  <si>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</si>
  <si>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</si>
  <si>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</si>
  <si>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</si>
  <si>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</si>
  <si>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</si>
  <si>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</si>
  <si>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</si>
  <si>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</si>
  <si>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</si>
  <si>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</si>
  <si>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</si>
  <si>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</si>
  <si>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</si>
  <si>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</si>
  <si>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</si>
  <si>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</si>
  <si>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</si>
  <si>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</si>
  <si>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</si>
  <si>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</si>
  <si>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</si>
  <si>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</si>
  <si>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</si>
  <si>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</si>
  <si>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</si>
  <si>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</si>
  <si>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</si>
  <si>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</si>
  <si>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</si>
  <si>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</si>
  <si>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</si>
  <si>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</si>
  <si>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</si>
  <si>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</si>
  <si>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</si>
  <si>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</si>
  <si>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</si>
  <si>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</si>
  <si>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</si>
  <si>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</si>
  <si>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</si>
  <si>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</si>
  <si>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</si>
  <si>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</si>
  <si>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</si>
  <si>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</si>
  <si>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</si>
  <si>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</si>
  <si>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</si>
  <si>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</si>
  <si>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</si>
  <si>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</si>
  <si>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</si>
  <si>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</si>
  <si>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</si>
  <si>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</si>
  <si>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</si>
  <si>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</si>
  <si>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</si>
  <si>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</si>
  <si>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</si>
  <si>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</si>
  <si>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</si>
  <si>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</si>
  <si>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</si>
  <si>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</si>
  <si>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</si>
  <si>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</si>
  <si>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</si>
  <si>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</si>
  <si>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</si>
  <si>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</si>
  <si>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</si>
  <si>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</si>
  <si>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</si>
  <si>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</si>
  <si>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</si>
  <si>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</si>
  <si>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</si>
  <si>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</si>
  <si>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</si>
  <si>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</si>
  <si>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</si>
  <si>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</si>
  <si>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</si>
  <si>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</si>
  <si>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</si>
  <si>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</si>
  <si>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</si>
  <si>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</si>
  <si>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</si>
  <si>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</si>
  <si>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</si>
  <si>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</si>
  <si>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</si>
  <si>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</si>
  <si>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</si>
  <si>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</si>
  <si>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</si>
  <si>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</si>
  <si>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</si>
  <si>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</si>
  <si>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</si>
  <si>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</si>
  <si>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</si>
  <si>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</si>
  <si>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</si>
  <si>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</si>
  <si>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</si>
  <si>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</si>
  <si>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</si>
  <si>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</si>
  <si>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</si>
  <si>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</si>
  <si>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</si>
  <si>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</si>
  <si>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</si>
  <si>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</si>
  <si>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</si>
  <si>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</si>
  <si>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</si>
  <si>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</si>
  <si>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</si>
  <si>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</si>
  <si>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</si>
  <si>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</si>
  <si>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</si>
  <si>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</si>
  <si>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</si>
  <si>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</si>
  <si>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</si>
  <si>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</si>
  <si>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</si>
  <si>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</si>
  <si>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</si>
  <si>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</si>
  <si>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</si>
  <si>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</si>
  <si>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</si>
  <si>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</si>
  <si>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</si>
  <si>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</si>
  <si>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</si>
  <si>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</si>
  <si>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</si>
  <si>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</si>
  <si>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</si>
  <si>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</si>
  <si>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</si>
  <si>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</si>
  <si>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</si>
  <si>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</si>
  <si>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</si>
  <si>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</si>
  <si>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</si>
  <si>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</si>
  <si>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</si>
  <si>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</si>
  <si>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</si>
  <si>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</si>
  <si>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</si>
  <si>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</si>
  <si>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</si>
  <si>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</si>
  <si>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</si>
  <si>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</si>
  <si>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</si>
  <si>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</si>
  <si>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</si>
  <si>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</si>
  <si>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</si>
  <si>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</si>
  <si>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</si>
  <si>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</si>
  <si>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</si>
  <si>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</si>
  <si>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</si>
  <si>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</si>
  <si>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</si>
  <si>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</si>
  <si>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</si>
  <si>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</si>
  <si>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</si>
  <si>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</si>
  <si>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</si>
  <si>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</si>
  <si>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</si>
  <si>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</si>
  <si>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</si>
  <si>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</si>
  <si>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</si>
  <si>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</si>
  <si>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</si>
  <si>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</si>
  <si>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</si>
  <si>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</si>
  <si>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</si>
  <si>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</si>
  <si>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</si>
  <si>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</si>
  <si>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</si>
  <si>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</si>
  <si>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</si>
  <si>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</si>
  <si>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</si>
  <si>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</si>
  <si>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</si>
  <si>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</si>
  <si>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</si>
  <si>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</si>
  <si>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</si>
  <si>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</si>
  <si>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</si>
  <si>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</si>
  <si>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</si>
  <si>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</si>
  <si>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</si>
  <si>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</si>
  <si>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</si>
  <si>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</si>
  <si>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</si>
  <si>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</si>
  <si>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</si>
  <si>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</si>
  <si>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</si>
  <si>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</si>
  <si>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</si>
  <si>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</si>
  <si>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</si>
  <si>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</si>
  <si>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</si>
  <si>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</si>
  <si>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</si>
  <si>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</si>
  <si>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</si>
  <si>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</si>
  <si>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</si>
  <si>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</si>
  <si>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</si>
  <si>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</si>
  <si>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</si>
  <si>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</si>
  <si>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</si>
  <si>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</si>
  <si>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</si>
  <si>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</si>
  <si>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</si>
  <si>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</si>
  <si>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</si>
  <si>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</si>
  <si>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</si>
  <si>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</si>
  <si>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</si>
  <si>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</si>
  <si>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</si>
  <si>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</si>
  <si>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</si>
  <si>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</si>
  <si>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</si>
  <si>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</si>
  <si>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</si>
  <si>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</si>
  <si>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</si>
  <si>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</si>
  <si>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</si>
  <si>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</si>
  <si>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</si>
  <si>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</si>
  <si>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</si>
  <si>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</si>
  <si>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</si>
  <si>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</si>
  <si>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</si>
  <si>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</si>
  <si>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</si>
  <si>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</si>
  <si>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</si>
  <si>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</si>
  <si>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</si>
  <si>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</si>
  <si>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</si>
  <si>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</si>
  <si>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</si>
  <si>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</si>
  <si>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</si>
  <si>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</si>
  <si>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</si>
  <si>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</si>
  <si>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</si>
  <si>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</si>
  <si>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</si>
  <si>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</si>
  <si>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</si>
  <si>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</si>
  <si>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</si>
  <si>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</si>
  <si>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</si>
  <si>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</si>
  <si>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</si>
  <si>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</si>
  <si>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</si>
  <si>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</si>
  <si>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</si>
  <si>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</si>
  <si>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</si>
  <si>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</si>
  <si>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</si>
  <si>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</si>
  <si>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</si>
  <si>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</si>
  <si>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</si>
  <si>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</si>
  <si>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</si>
  <si>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</si>
  <si>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</si>
  <si>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</si>
  <si>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</si>
  <si>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</si>
  <si>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</si>
  <si>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</si>
  <si>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</si>
  <si>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</si>
  <si>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</si>
  <si>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</si>
  <si>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</si>
  <si>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</si>
  <si>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</si>
  <si>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</si>
  <si>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</si>
  <si>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</si>
  <si>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</si>
  <si>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</si>
  <si>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</si>
  <si>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</si>
  <si>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</si>
  <si>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</si>
  <si>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</si>
  <si>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</si>
  <si>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</si>
  <si>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</si>
  <si>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</si>
  <si>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</si>
  <si>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</si>
  <si>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</si>
  <si>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</si>
  <si>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</si>
  <si>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</si>
  <si>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</si>
  <si>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</si>
  <si>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</si>
  <si>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</si>
  <si>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</si>
  <si>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</si>
  <si>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</si>
  <si>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</si>
  <si>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</si>
  <si>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</si>
  <si>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</si>
  <si>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</si>
  <si>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</si>
  <si>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</si>
  <si>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</si>
  <si>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</si>
  <si>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</si>
  <si>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</si>
  <si>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</si>
  <si>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</si>
  <si>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</si>
  <si>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</si>
  <si>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</si>
  <si>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</si>
  <si>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</si>
  <si>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</si>
  <si>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</si>
  <si>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</si>
  <si>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</si>
  <si>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</si>
  <si>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</si>
  <si>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</si>
  <si>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</si>
  <si>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</si>
  <si>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</si>
  <si>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</si>
  <si>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</si>
  <si>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</si>
  <si>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</si>
  <si>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</si>
  <si>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</si>
  <si>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</si>
  <si>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</si>
  <si>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</si>
  <si>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</si>
  <si>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</si>
  <si>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</si>
  <si>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</si>
  <si>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</si>
  <si>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</si>
  <si>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</si>
  <si>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</si>
  <si>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</si>
  <si>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</si>
  <si>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</si>
  <si>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</si>
  <si>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</si>
  <si>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</si>
  <si>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</si>
  <si>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</si>
  <si>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</si>
  <si>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</si>
  <si>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</si>
  <si>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</si>
  <si>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</si>
  <si>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</si>
  <si>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</si>
  <si>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</si>
  <si>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</si>
  <si>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</si>
  <si>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</si>
  <si>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</si>
  <si>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</si>
  <si>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</si>
  <si>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</si>
  <si>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</si>
  <si>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</si>
  <si>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</si>
  <si>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</si>
  <si>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</si>
  <si>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</si>
  <si>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</si>
  <si>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</si>
  <si>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</si>
  <si>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</si>
  <si>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</si>
  <si>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</si>
  <si>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</si>
  <si>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</si>
  <si>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</si>
  <si>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</si>
  <si>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</si>
  <si>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</si>
  <si>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</si>
  <si>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</si>
  <si>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</si>
  <si>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</si>
  <si>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</si>
  <si>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</si>
  <si>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</si>
  <si>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</si>
  <si>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</si>
  <si>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</si>
  <si>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</si>
  <si>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</si>
  <si>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</si>
  <si>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</si>
  <si>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</si>
  <si>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</si>
  <si>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</si>
  <si>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</si>
  <si>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</si>
  <si>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</si>
  <si>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</si>
  <si>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</si>
  <si>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</si>
  <si>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</si>
  <si>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</si>
  <si>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</si>
  <si>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</si>
  <si>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</si>
  <si>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</si>
  <si>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</si>
  <si>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</si>
  <si>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</si>
  <si>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</si>
  <si>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</si>
  <si>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</si>
  <si>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</si>
  <si>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</si>
  <si>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</si>
  <si>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</si>
  <si>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</si>
  <si>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</si>
  <si>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</si>
  <si>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</si>
  <si>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</si>
  <si>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</si>
  <si>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</si>
  <si>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</si>
  <si>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</si>
  <si>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</si>
  <si>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</si>
  <si>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</si>
  <si>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</si>
  <si>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</si>
  <si>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</si>
  <si>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</si>
  <si>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</si>
  <si>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</si>
  <si>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</si>
  <si>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</si>
  <si>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</si>
  <si>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</si>
  <si>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</si>
  <si>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</si>
  <si>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</si>
  <si>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</si>
  <si>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</si>
  <si>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</si>
  <si>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</si>
  <si>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</si>
  <si>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</si>
  <si>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</si>
  <si>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</si>
  <si>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</si>
  <si>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</si>
  <si>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</si>
  <si>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</si>
  <si>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</si>
  <si>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</si>
  <si>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</si>
  <si>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</si>
  <si>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</si>
  <si>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</si>
  <si>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</si>
  <si>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</si>
  <si>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</si>
  <si>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</si>
  <si>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</si>
  <si>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</si>
  <si>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</si>
  <si>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</si>
  <si>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</si>
  <si>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</si>
  <si>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</si>
  <si>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</si>
  <si>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</si>
  <si>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</si>
  <si>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</si>
  <si>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</si>
  <si>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</si>
  <si>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</si>
  <si>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</si>
  <si>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</si>
  <si>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</si>
  <si>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</si>
  <si>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</si>
  <si>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</si>
  <si>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</si>
  <si>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</si>
  <si>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</si>
  <si>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</si>
  <si>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</si>
  <si>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</si>
  <si>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</si>
  <si>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</si>
  <si>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</si>
  <si>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</si>
  <si>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</si>
  <si>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</si>
  <si>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</si>
  <si>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</si>
  <si>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</si>
  <si>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</si>
  <si>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</si>
  <si>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</si>
  <si>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</si>
  <si>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</si>
  <si>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</si>
  <si>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</si>
  <si>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</si>
  <si>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</si>
  <si>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</si>
  <si>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</si>
  <si>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</si>
  <si>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</si>
  <si>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</si>
  <si>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</si>
  <si>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</si>
  <si>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</si>
  <si>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</si>
  <si>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</si>
  <si>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</si>
  <si>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</si>
  <si>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</si>
  <si>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</si>
  <si>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</si>
  <si>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</si>
  <si>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</si>
  <si>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</si>
  <si>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</si>
  <si>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</si>
  <si>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</si>
  <si>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</si>
  <si>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</si>
  <si>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</si>
  <si>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</si>
  <si>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</si>
  <si>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</si>
  <si>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</si>
  <si>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</si>
  <si>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</si>
  <si>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</si>
  <si>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</si>
  <si>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</si>
  <si>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</si>
  <si>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</si>
  <si>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</si>
  <si>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</si>
  <si>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</si>
  <si>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</si>
  <si>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</si>
  <si>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</si>
  <si>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</si>
  <si>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</si>
  <si>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</si>
  <si>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</si>
  <si>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</si>
  <si>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</si>
  <si>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</si>
  <si>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</si>
  <si>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</si>
  <si>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</si>
  <si>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</si>
  <si>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</si>
  <si>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</si>
  <si>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</si>
  <si>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</si>
  <si>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</si>
  <si>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</si>
  <si>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</si>
  <si>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</si>
  <si>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</si>
  <si>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</si>
  <si>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</si>
  <si>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</si>
  <si>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</si>
  <si>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</si>
  <si>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</si>
  <si>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</si>
  <si>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</si>
  <si>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</si>
  <si>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</si>
  <si>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</si>
  <si>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</si>
  <si>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</si>
  <si>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</si>
  <si>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</si>
  <si>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</si>
  <si>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</si>
  <si>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</si>
  <si>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</si>
  <si>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</si>
  <si>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</si>
  <si>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</si>
  <si>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</si>
  <si>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</si>
  <si>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</si>
  <si>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</si>
  <si>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</si>
  <si>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</si>
  <si>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</si>
  <si>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</si>
  <si>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</si>
  <si>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</si>
  <si>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</si>
  <si>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</si>
  <si>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</si>
  <si>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</si>
  <si>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</si>
  <si>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</si>
  <si>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</si>
  <si>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</si>
  <si>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</si>
  <si>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</si>
  <si>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</si>
  <si>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</si>
  <si>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</si>
  <si>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</si>
  <si>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</si>
  <si>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</si>
  <si>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</si>
  <si>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</si>
  <si>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</si>
  <si>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</si>
  <si>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</si>
  <si>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</si>
  <si>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</si>
  <si>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</si>
  <si>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</si>
  <si>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</si>
  <si>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</si>
  <si>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</si>
  <si>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</si>
  <si>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</si>
  <si>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</si>
  <si>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</si>
  <si>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</si>
  <si>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</si>
  <si>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</si>
  <si>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</si>
  <si>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</si>
  <si>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</si>
  <si>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</si>
  <si>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</si>
  <si>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</si>
  <si>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</si>
  <si>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</si>
  <si>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</si>
  <si>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</si>
  <si>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</si>
  <si>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</si>
  <si>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</si>
  <si>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</si>
  <si>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</si>
  <si>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</si>
  <si>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</si>
  <si>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</si>
  <si>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</si>
  <si>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</si>
  <si>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</si>
  <si>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</si>
  <si>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</si>
  <si>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</si>
  <si>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</si>
  <si>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</si>
  <si>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</si>
  <si>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</si>
  <si>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</si>
  <si>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</si>
  <si>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</si>
  <si>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</si>
  <si>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</si>
  <si>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</si>
  <si>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</si>
  <si>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</si>
  <si>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</si>
  <si>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</si>
  <si>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</si>
  <si>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</si>
  <si>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</si>
  <si>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</si>
  <si>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</si>
  <si>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</si>
  <si>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</si>
  <si>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</si>
  <si>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</si>
  <si>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</si>
  <si>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</si>
  <si>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</si>
  <si>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</si>
  <si>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</si>
  <si>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</si>
  <si>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</si>
  <si>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</si>
  <si>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</si>
  <si>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</si>
  <si>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</si>
  <si>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</si>
  <si>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</si>
  <si>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</si>
  <si>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</si>
  <si>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</si>
  <si>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</si>
  <si>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</si>
  <si>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</si>
  <si>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</si>
  <si>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</si>
  <si>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</si>
  <si>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</si>
  <si>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</si>
  <si>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</si>
  <si>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</si>
  <si>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</si>
  <si>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</si>
  <si>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</si>
  <si>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</si>
  <si>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</si>
  <si>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</si>
  <si>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</si>
  <si>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</si>
  <si>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</si>
  <si>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</si>
  <si>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</si>
  <si>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</si>
  <si>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</si>
  <si>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</si>
  <si>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</si>
  <si>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</si>
  <si>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</si>
  <si>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</si>
  <si>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</si>
  <si>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</si>
  <si>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</si>
  <si>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</si>
  <si>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</si>
  <si>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</si>
  <si>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</si>
  <si>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</si>
  <si>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</si>
  <si>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</si>
  <si>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</si>
  <si>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</si>
  <si>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</si>
  <si>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</si>
  <si>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</si>
  <si>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</si>
  <si>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</si>
  <si>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</si>
  <si>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</si>
  <si>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</si>
  <si>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</si>
  <si>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</si>
  <si>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</si>
  <si>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</si>
  <si>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</si>
  <si>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</si>
  <si>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</si>
  <si>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</si>
  <si>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</si>
  <si>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</si>
  <si>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</si>
  <si>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</si>
  <si>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</si>
  <si>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</si>
  <si>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</si>
  <si>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</si>
  <si>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</si>
  <si>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</si>
  <si>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</si>
  <si>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</si>
  <si>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</si>
  <si>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</si>
  <si>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</si>
  <si>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</si>
  <si>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</si>
  <si>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</si>
  <si>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</si>
  <si>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</si>
  <si>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</si>
  <si>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</si>
  <si>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</si>
  <si>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</si>
  <si>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</si>
  <si>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</si>
  <si>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</si>
  <si>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</si>
  <si>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</si>
  <si>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</si>
  <si>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</si>
  <si>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</si>
  <si>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</si>
  <si>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</si>
  <si>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</si>
  <si>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</si>
  <si>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</si>
  <si>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</si>
  <si>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</si>
  <si>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</si>
  <si>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</si>
  <si>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</si>
  <si>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</si>
  <si>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</si>
  <si>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</si>
  <si>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</si>
  <si>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</si>
  <si>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</si>
  <si>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</si>
  <si>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</si>
  <si>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</si>
  <si>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</si>
  <si>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</si>
  <si>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</si>
  <si>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</si>
  <si>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</si>
  <si>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</si>
  <si>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</si>
  <si>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</si>
  <si>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</si>
  <si>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</si>
  <si>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</si>
  <si>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</si>
  <si>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</si>
  <si>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</si>
  <si>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</si>
  <si>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</si>
  <si>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</si>
  <si>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</si>
  <si>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</si>
  <si>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</si>
  <si>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</si>
  <si>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</si>
  <si>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</si>
  <si>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</si>
  <si>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</si>
  <si>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</si>
  <si>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</si>
  <si>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</si>
  <si>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</si>
  <si>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</si>
  <si>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</si>
  <si>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</si>
  <si>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</si>
  <si>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</si>
  <si>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</si>
  <si>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</si>
  <si>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</si>
  <si>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</si>
  <si>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</si>
  <si>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</si>
  <si>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</si>
  <si>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</si>
  <si>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</si>
  <si>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</si>
  <si>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</si>
  <si>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</si>
  <si>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</si>
  <si>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</si>
  <si>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</si>
  <si>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</si>
  <si>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</si>
  <si>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</si>
  <si>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</si>
  <si>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</si>
  <si>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</si>
  <si>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</si>
  <si>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</si>
  <si>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</si>
  <si>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</si>
  <si>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</si>
  <si>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</si>
  <si>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</si>
  <si>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</si>
  <si>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</si>
  <si>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</si>
  <si>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</si>
  <si>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</si>
  <si>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</si>
  <si>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</si>
  <si>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</si>
  <si>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</si>
  <si>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</si>
  <si>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</si>
  <si>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</si>
  <si>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</si>
  <si>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</si>
  <si>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</si>
  <si>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</si>
  <si>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</si>
  <si>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</si>
  <si>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</si>
  <si>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</si>
  <si>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</si>
  <si>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</si>
  <si>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</si>
  <si>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</si>
  <si>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</si>
  <si>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</si>
  <si>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</si>
  <si>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</si>
  <si>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</si>
  <si>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</si>
  <si>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</si>
  <si>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</si>
  <si>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</si>
  <si>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</si>
  <si>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</si>
  <si>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</si>
  <si>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</si>
  <si>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</si>
  <si>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</si>
  <si>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</si>
  <si>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</si>
  <si>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</si>
  <si>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</si>
  <si>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</si>
  <si>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</si>
  <si>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</si>
  <si>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</si>
  <si>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</si>
  <si>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</si>
  <si>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</si>
  <si>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</si>
  <si>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</si>
  <si>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</si>
  <si>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</si>
  <si>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</si>
  <si>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</si>
  <si>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</si>
  <si>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</si>
  <si>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</si>
  <si>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</si>
  <si>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</si>
  <si>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</si>
  <si>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</si>
  <si>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</si>
  <si>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</si>
  <si>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</si>
  <si>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</si>
  <si>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</si>
  <si>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</si>
  <si>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</si>
  <si>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</si>
  <si>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</si>
  <si>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</si>
  <si>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</si>
  <si>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</si>
  <si>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</si>
  <si>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</si>
  <si>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</si>
  <si>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</si>
  <si>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</si>
  <si>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</si>
  <si>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</si>
  <si>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</si>
  <si>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</si>
  <si>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</si>
  <si>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</si>
  <si>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</si>
  <si>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</si>
  <si>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</si>
  <si>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</si>
  <si>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</si>
  <si>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</si>
  <si>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</si>
  <si>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</si>
  <si>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</si>
  <si>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</si>
  <si>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</si>
  <si>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</si>
  <si>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</si>
  <si>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</si>
  <si>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</si>
  <si>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</si>
  <si>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</si>
  <si>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</si>
  <si>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</si>
  <si>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</si>
  <si>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</si>
  <si>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</si>
  <si>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</si>
  <si>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</si>
  <si>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</si>
  <si>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</si>
  <si>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</si>
  <si>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</si>
  <si>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</si>
  <si>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</si>
  <si>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</si>
  <si>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</si>
  <si>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</si>
  <si>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</si>
  <si>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</si>
  <si>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</si>
  <si>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</si>
  <si>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</si>
  <si>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</si>
  <si>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</si>
  <si>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</si>
  <si>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</si>
  <si>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</si>
  <si>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</si>
  <si>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</si>
  <si>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</si>
  <si>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</si>
  <si>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</si>
  <si>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</si>
  <si>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</si>
  <si>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</si>
  <si>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</si>
  <si>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</si>
  <si>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</si>
  <si>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</si>
  <si>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</si>
  <si>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</si>
  <si>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</si>
  <si>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</si>
  <si>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</si>
  <si>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</si>
  <si>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</si>
  <si>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</si>
  <si>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</si>
  <si>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</si>
  <si>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</si>
  <si>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</si>
  <si>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</si>
  <si>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</si>
  <si>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</si>
  <si>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</si>
  <si>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</si>
  <si>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</si>
  <si>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</si>
  <si>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</si>
  <si>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</si>
  <si>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</si>
  <si>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</si>
  <si>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</si>
  <si>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</si>
  <si>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</si>
  <si>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</si>
  <si>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</si>
  <si>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</si>
  <si>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</si>
  <si>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</si>
  <si>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</si>
  <si>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</si>
  <si>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</si>
  <si>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</si>
  <si>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</si>
  <si>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</si>
  <si>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</si>
  <si>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</si>
  <si>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</si>
  <si>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</si>
  <si>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</si>
  <si>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</si>
  <si>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</si>
  <si>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</si>
  <si>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</si>
  <si>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</si>
  <si>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</si>
  <si>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</si>
  <si>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</si>
  <si>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</si>
  <si>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</si>
  <si>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</si>
  <si>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</si>
  <si>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</si>
  <si>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</si>
  <si>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</si>
  <si>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</si>
  <si>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</si>
  <si>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</si>
  <si>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</si>
  <si>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</si>
  <si>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</si>
  <si>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</si>
  <si>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</si>
  <si>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</si>
  <si>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</si>
  <si>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</si>
  <si>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</si>
  <si>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</si>
  <si>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</si>
  <si>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</si>
  <si>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</si>
  <si>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</si>
  <si>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</si>
  <si>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</si>
  <si>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</si>
  <si>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</si>
  <si>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</si>
  <si>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</si>
  <si>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</si>
  <si>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</si>
  <si>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</si>
  <si>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</si>
  <si>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</si>
  <si>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</si>
  <si>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</si>
  <si>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</si>
  <si>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</si>
  <si>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</si>
  <si>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</si>
  <si>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</si>
  <si>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</si>
  <si>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</si>
  <si>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</si>
  <si>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</si>
  <si>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</si>
  <si>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</si>
  <si>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</si>
  <si>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</si>
  <si>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</si>
  <si>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</si>
  <si>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</si>
  <si>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</si>
  <si>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</si>
  <si>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</si>
  <si>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</si>
  <si>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</si>
  <si>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</si>
  <si>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</si>
  <si>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</si>
  <si>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</si>
  <si>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</si>
  <si>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</si>
  <si>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</si>
  <si>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</si>
  <si>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</si>
  <si>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</si>
  <si>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</si>
  <si>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</si>
  <si>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</si>
  <si>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</si>
  <si>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</si>
  <si>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</si>
  <si>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</si>
  <si>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</si>
  <si>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</si>
  <si>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</si>
  <si>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</si>
  <si>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</si>
  <si>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</si>
  <si>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</si>
  <si>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</si>
  <si>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</si>
  <si>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</si>
  <si>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</si>
  <si>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</si>
  <si>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</si>
  <si>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</si>
  <si>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</si>
  <si>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</si>
  <si>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</si>
  <si>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</si>
  <si>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</si>
  <si>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</si>
  <si>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</si>
  <si>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</si>
  <si>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</si>
  <si>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</si>
  <si>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</si>
  <si>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</si>
  <si>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</si>
  <si>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</si>
  <si>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</si>
  <si>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</si>
  <si>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</si>
  <si>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</si>
  <si>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</si>
  <si>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</si>
  <si>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</si>
  <si>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</si>
  <si>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</si>
  <si>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</si>
  <si>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</si>
  <si>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</si>
  <si>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</si>
  <si>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</si>
  <si>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</si>
  <si>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</si>
  <si>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</si>
  <si>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</si>
  <si>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</si>
  <si>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</si>
  <si>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</si>
  <si>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</si>
  <si>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</si>
  <si>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</si>
  <si>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</si>
  <si>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</si>
  <si>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</si>
  <si>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</si>
  <si>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</si>
  <si>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</si>
  <si>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</si>
  <si>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</si>
  <si>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</si>
  <si>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</si>
  <si>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</si>
  <si>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</si>
  <si>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</si>
  <si>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</si>
  <si>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</si>
  <si>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</si>
  <si>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</si>
  <si>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</si>
  <si>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</si>
  <si>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</si>
  <si>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</si>
  <si>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</si>
  <si>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</si>
  <si>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</si>
  <si>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</si>
  <si>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</si>
  <si>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</si>
  <si>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</si>
  <si>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</si>
  <si>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</si>
  <si>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</si>
  <si>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</si>
  <si>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</si>
  <si>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</si>
  <si>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</si>
  <si>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</si>
  <si>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</si>
  <si>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</si>
  <si>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</si>
  <si>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</si>
  <si>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</si>
  <si>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</si>
  <si>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</si>
  <si>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</si>
  <si>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</si>
  <si>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</si>
  <si>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</si>
  <si>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</si>
  <si>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</si>
  <si>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</si>
  <si>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</si>
  <si>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</si>
  <si>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</si>
  <si>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</si>
  <si>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</si>
  <si>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</si>
  <si>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</si>
  <si>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</si>
  <si>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</si>
  <si>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</si>
  <si>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</si>
  <si>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</si>
  <si>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</si>
  <si>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</si>
  <si>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</si>
  <si>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</si>
  <si>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</si>
  <si>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</si>
  <si>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</si>
  <si>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</si>
  <si>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</si>
  <si>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</si>
  <si>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</si>
  <si>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</si>
  <si>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</si>
  <si>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</si>
  <si>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</si>
  <si>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</si>
  <si>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</si>
  <si>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</si>
  <si>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</si>
  <si>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</si>
  <si>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</si>
  <si>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</si>
  <si>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</si>
  <si>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</si>
  <si>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</si>
  <si>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</si>
  <si>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</si>
  <si>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</si>
  <si>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</si>
  <si>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</si>
  <si>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</si>
  <si>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</si>
  <si>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</si>
  <si>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</si>
  <si>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</si>
  <si>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</si>
  <si>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</si>
  <si>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</si>
  <si>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</si>
  <si>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</si>
  <si>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</si>
  <si>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</si>
  <si>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</si>
  <si>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</si>
  <si>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</si>
  <si>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</si>
  <si>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</si>
  <si>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</si>
  <si>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</si>
  <si>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</si>
  <si>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</si>
  <si>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</si>
  <si>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</si>
  <si>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</si>
  <si>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</si>
  <si>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</si>
  <si>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</si>
  <si>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</si>
  <si>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</si>
  <si>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</si>
  <si>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</si>
  <si>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</si>
  <si>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</si>
  <si>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</si>
  <si>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</si>
  <si>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</si>
  <si>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</si>
  <si>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</si>
  <si>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</si>
  <si>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</si>
  <si>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</si>
  <si>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</si>
  <si>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</si>
  <si>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</si>
  <si>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</si>
  <si>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</si>
  <si>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</si>
  <si>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</si>
  <si>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</si>
  <si>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</si>
  <si>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</si>
  <si>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</si>
  <si>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</si>
  <si>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</si>
  <si>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</si>
  <si>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</si>
  <si>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</si>
  <si>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</si>
  <si>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</si>
  <si>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</si>
  <si>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</si>
  <si>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</si>
  <si>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</si>
  <si>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</si>
  <si>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</si>
  <si>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</si>
  <si>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</si>
  <si>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</si>
  <si>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</si>
  <si>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</si>
  <si>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</si>
  <si>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</si>
  <si>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</si>
  <si>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</si>
  <si>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</si>
  <si>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</si>
  <si>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</si>
  <si>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</si>
  <si>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</si>
  <si>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</si>
  <si>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</si>
  <si>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</si>
  <si>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</si>
  <si>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</si>
  <si>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</si>
  <si>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</si>
  <si>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</si>
  <si>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</si>
  <si>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</si>
  <si>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</si>
  <si>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</si>
  <si>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</si>
  <si>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</si>
  <si>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</si>
  <si>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</si>
  <si>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</si>
  <si>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</si>
  <si>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</si>
  <si>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</si>
  <si>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</si>
  <si>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</si>
  <si>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</si>
  <si>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</si>
  <si>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</si>
  <si>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</si>
  <si>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</si>
  <si>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</si>
  <si>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</si>
  <si>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</si>
  <si>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</si>
  <si>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</si>
  <si>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</si>
  <si>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</si>
  <si>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</si>
  <si>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</si>
  <si>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</si>
  <si>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</si>
  <si>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</si>
  <si>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</si>
  <si>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</si>
  <si>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</si>
  <si>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</si>
  <si>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</si>
  <si>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</si>
  <si>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</si>
  <si>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</si>
  <si>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</si>
  <si>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</si>
  <si>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</si>
  <si>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</si>
  <si>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</si>
  <si>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</si>
  <si>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</si>
  <si>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</si>
  <si>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</si>
  <si>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</si>
  <si>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</si>
  <si>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</si>
  <si>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</si>
  <si>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</si>
  <si>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</si>
  <si>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</si>
  <si>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</si>
  <si>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</si>
  <si>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</si>
  <si>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</si>
  <si>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</si>
  <si>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</si>
  <si>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</si>
  <si>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</si>
  <si>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</si>
  <si>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</si>
  <si>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</si>
  <si>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</si>
  <si>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</si>
  <si>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</si>
  <si>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</si>
  <si>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</si>
  <si>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</si>
  <si>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</si>
  <si>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</si>
  <si>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</si>
  <si>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</si>
  <si>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</si>
  <si>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</si>
  <si>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</si>
  <si>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</si>
  <si>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</si>
  <si>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</si>
  <si>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</si>
  <si>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</si>
  <si>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</si>
  <si>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</si>
  <si>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</si>
  <si>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</si>
  <si>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</si>
  <si>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</si>
  <si>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</si>
  <si>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</si>
  <si>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</si>
  <si>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</si>
  <si>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</si>
  <si>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</si>
  <si>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</si>
  <si>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</si>
  <si>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</si>
  <si>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</si>
  <si>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</si>
  <si>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</si>
  <si>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</si>
  <si>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</si>
  <si>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</si>
  <si>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</si>
  <si>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</si>
  <si>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</si>
  <si>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</si>
  <si>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</si>
  <si>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</si>
  <si>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</si>
  <si>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</si>
  <si>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</si>
  <si>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</si>
  <si>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</si>
  <si>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</si>
  <si>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</si>
  <si>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</si>
  <si>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</si>
  <si>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</si>
  <si>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</si>
  <si>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</si>
  <si>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</si>
  <si>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</si>
  <si>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</si>
  <si>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</si>
  <si>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</si>
  <si>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</si>
  <si>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</si>
  <si>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</si>
  <si>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</si>
  <si>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</si>
  <si>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</si>
  <si>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</si>
  <si>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</si>
  <si>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</si>
  <si>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</si>
  <si>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</si>
  <si>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</si>
  <si>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</si>
  <si>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</si>
  <si>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</si>
  <si>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</si>
  <si>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</si>
  <si>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</si>
  <si>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</si>
  <si>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</si>
  <si>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</si>
  <si>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</si>
  <si>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</si>
  <si>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</si>
  <si>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</si>
  <si>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</si>
  <si>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</si>
  <si>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</si>
  <si>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</si>
  <si>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</si>
  <si>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</si>
  <si>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</si>
  <si>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</si>
  <si>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</si>
  <si>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</si>
  <si>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</si>
  <si>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</si>
  <si>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</si>
  <si>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</si>
  <si>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</si>
  <si>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</si>
  <si>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</si>
  <si>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</si>
  <si>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</si>
  <si>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</si>
  <si>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</si>
  <si>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</si>
  <si>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</si>
  <si>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</si>
  <si>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</si>
  <si>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</si>
  <si>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</si>
  <si>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</si>
  <si>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</si>
  <si>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</si>
  <si>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</si>
  <si>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</si>
  <si>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</si>
  <si>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</si>
  <si>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</si>
  <si>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</si>
  <si>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</si>
  <si>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</si>
  <si>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</si>
  <si>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</si>
  <si>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</si>
  <si>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</si>
  <si>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</si>
  <si>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</si>
  <si>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</si>
  <si>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</si>
  <si>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</si>
  <si>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</si>
  <si>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</si>
  <si>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</si>
  <si>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</si>
  <si>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</si>
  <si>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</si>
  <si>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</si>
  <si>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</si>
  <si>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</si>
  <si>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</si>
  <si>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</si>
  <si>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</si>
  <si>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</si>
  <si>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</si>
  <si>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</si>
  <si>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</si>
  <si>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</si>
  <si>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</si>
  <si>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</si>
  <si>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</si>
  <si>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</si>
  <si>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</si>
  <si>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</si>
  <si>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</si>
  <si>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</si>
  <si>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</si>
  <si>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</si>
  <si>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</si>
  <si>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</si>
  <si>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</si>
  <si>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</si>
  <si>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</si>
  <si>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</si>
  <si>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</si>
  <si>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</si>
  <si>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</si>
  <si>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</si>
  <si>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</si>
  <si>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</si>
  <si>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</si>
  <si>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</si>
  <si>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</si>
  <si>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</si>
  <si>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</si>
  <si>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</si>
  <si>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</si>
  <si>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</si>
  <si>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</si>
  <si>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</si>
  <si>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</si>
  <si>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</si>
  <si>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</si>
  <si>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</si>
  <si>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</si>
  <si>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</si>
  <si>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</si>
  <si>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</si>
  <si>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</si>
  <si>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</si>
  <si>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</si>
  <si>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</si>
  <si>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</si>
  <si>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</si>
  <si>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</si>
  <si>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</si>
  <si>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</si>
  <si>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</si>
  <si>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</si>
  <si>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</si>
  <si>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</si>
  <si>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</si>
  <si>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</si>
  <si>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</si>
  <si>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</si>
  <si>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</si>
  <si>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</si>
  <si>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</si>
  <si>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</si>
  <si>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</si>
  <si>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</si>
  <si>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</si>
  <si>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</si>
  <si>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</si>
  <si>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</si>
  <si>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</si>
  <si>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</si>
  <si>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</si>
  <si>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</si>
  <si>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</si>
  <si>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</si>
  <si>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</si>
  <si>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</si>
  <si>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</si>
  <si>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</si>
  <si>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</si>
  <si>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</si>
  <si>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</si>
  <si>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</si>
  <si>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</si>
  <si>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</si>
  <si>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</si>
  <si>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</si>
  <si>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</si>
  <si>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</si>
  <si>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</si>
  <si>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</si>
  <si>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</si>
  <si>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</si>
  <si>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</si>
  <si>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</si>
  <si>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</si>
  <si>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</si>
  <si>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</si>
  <si>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</si>
  <si>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</si>
  <si>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</si>
  <si>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</si>
  <si>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</si>
  <si>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</si>
  <si>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</si>
  <si>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</si>
  <si>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</si>
  <si>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</si>
  <si>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</si>
  <si>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</si>
  <si>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</si>
  <si>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</si>
  <si>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</si>
  <si>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</si>
  <si>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</si>
  <si>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</si>
  <si>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</si>
  <si>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</si>
  <si>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</si>
  <si>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</si>
  <si>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</si>
  <si>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</si>
  <si>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</si>
  <si>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</si>
  <si>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</si>
  <si>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</si>
  <si>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</si>
  <si>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</si>
  <si>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</si>
  <si>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</si>
  <si>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</si>
  <si>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</si>
  <si>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</si>
  <si>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</si>
  <si>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</si>
  <si>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</si>
  <si>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</si>
  <si>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</si>
  <si>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</si>
  <si>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</si>
  <si>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</si>
  <si>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</si>
  <si>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</si>
  <si>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</si>
  <si>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</si>
  <si>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</si>
  <si>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</si>
  <si>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</si>
  <si>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</si>
  <si>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</si>
  <si>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</si>
  <si>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</si>
  <si>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</si>
  <si>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</si>
  <si>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</si>
  <si>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</si>
  <si>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</si>
  <si>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</si>
  <si>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</si>
  <si>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</si>
  <si>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</si>
  <si>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</si>
  <si>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</si>
  <si>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</si>
  <si>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</si>
  <si>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</si>
  <si>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</si>
  <si>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</si>
  <si>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</si>
  <si>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</si>
  <si>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</si>
  <si>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</si>
  <si>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</si>
  <si>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</si>
  <si>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</si>
  <si>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</si>
  <si>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</si>
  <si>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</si>
  <si>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</si>
  <si>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</si>
  <si>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</si>
  <si>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</si>
  <si>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</si>
  <si>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</si>
  <si>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</si>
  <si>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</si>
  <si>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</si>
  <si>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</si>
  <si>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</si>
  <si>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</si>
  <si>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</si>
  <si>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</si>
  <si>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</si>
  <si>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</si>
  <si>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</si>
  <si>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</si>
  <si>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</si>
  <si>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</si>
  <si>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</si>
  <si>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</si>
  <si>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</si>
  <si>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</si>
  <si>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</si>
  <si>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</si>
  <si>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</si>
  <si>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</si>
  <si>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</si>
  <si>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</si>
  <si>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</si>
  <si>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</si>
  <si>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</si>
  <si>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</si>
  <si>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</si>
  <si>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</si>
  <si>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</si>
  <si>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</si>
  <si>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</si>
  <si>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</si>
  <si>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</si>
  <si>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</si>
  <si>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</si>
  <si>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</si>
  <si>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</si>
  <si>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</si>
  <si>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</si>
  <si>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</si>
  <si>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</si>
  <si>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</si>
  <si>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</si>
  <si>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</si>
  <si>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</si>
  <si>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</si>
  <si>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</si>
  <si>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</si>
  <si>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</si>
  <si>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</si>
  <si>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</si>
  <si>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</si>
  <si>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</si>
  <si>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</si>
  <si>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</si>
  <si>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</si>
  <si>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</si>
  <si>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</si>
  <si>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</si>
  <si>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</si>
  <si>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</si>
  <si>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</si>
  <si>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</si>
  <si>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</si>
  <si>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</si>
  <si>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</si>
  <si>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</si>
  <si>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</si>
  <si>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</si>
  <si>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</si>
  <si>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</si>
  <si>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</si>
  <si>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</si>
  <si>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</si>
  <si>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</si>
  <si>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</si>
  <si>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</si>
  <si>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</si>
  <si>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</si>
  <si>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</si>
  <si>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</si>
  <si>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</si>
  <si>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</si>
  <si>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</si>
  <si>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</si>
  <si>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</si>
  <si>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</si>
  <si>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</si>
  <si>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</si>
  <si>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</si>
  <si>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</si>
  <si>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</si>
  <si>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</si>
  <si>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</si>
  <si>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</si>
  <si>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</si>
  <si>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</si>
  <si>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</si>
  <si>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</si>
  <si>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</si>
  <si>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</si>
  <si>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</si>
  <si>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</si>
  <si>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</si>
  <si>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</si>
  <si>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</si>
  <si>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</si>
  <si>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</si>
  <si>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</si>
  <si>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</si>
  <si>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</si>
  <si>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</si>
  <si>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</si>
  <si>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</si>
  <si>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</si>
  <si>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</si>
  <si>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</si>
  <si>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</si>
  <si>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</si>
  <si>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</si>
  <si>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</si>
  <si>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</si>
  <si>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</si>
  <si>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</si>
  <si>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</si>
  <si>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</si>
  <si>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</si>
  <si>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</si>
  <si>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</si>
  <si>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</si>
  <si>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</si>
  <si>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</si>
  <si>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</si>
  <si>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</si>
  <si>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</si>
  <si>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</si>
  <si>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</si>
  <si>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</si>
  <si>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</si>
  <si>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</si>
  <si>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</si>
  <si>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</si>
  <si>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</si>
  <si>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</si>
  <si>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</si>
  <si>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</si>
  <si>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</si>
  <si>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</si>
  <si>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</si>
  <si>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</si>
  <si>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</si>
  <si>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</si>
  <si>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</si>
  <si>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</si>
  <si>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</si>
  <si>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</si>
  <si>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</si>
  <si>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</si>
  <si>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</si>
  <si>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</si>
  <si>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</si>
  <si>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</si>
  <si>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</si>
  <si>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</si>
  <si>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</si>
  <si>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</si>
  <si>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</si>
  <si>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</si>
  <si>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</si>
  <si>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</si>
  <si>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</si>
  <si>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</si>
  <si>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</si>
  <si>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</si>
  <si>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</si>
  <si>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</si>
  <si>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</si>
  <si>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</si>
  <si>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</si>
  <si>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</si>
  <si>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</si>
  <si>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</si>
  <si>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</si>
  <si>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</si>
  <si>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</si>
  <si>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</si>
  <si>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</si>
  <si>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</si>
  <si>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</si>
  <si>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</si>
  <si>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</si>
  <si>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</si>
  <si>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</si>
  <si>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</si>
  <si>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</si>
  <si>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</si>
  <si>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</si>
  <si>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</si>
  <si>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</si>
  <si>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</si>
  <si>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</si>
  <si>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</si>
  <si>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</si>
  <si>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</si>
  <si>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</si>
  <si>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</si>
  <si>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</si>
  <si>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</si>
  <si>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</si>
  <si>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</si>
  <si>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</si>
  <si>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</si>
  <si>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</si>
  <si>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</si>
  <si>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</si>
  <si>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</si>
  <si>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</si>
  <si>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</si>
  <si>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</si>
  <si>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</si>
  <si>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</si>
  <si>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</si>
  <si>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</si>
  <si>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</si>
  <si>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</si>
  <si>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</si>
  <si>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</si>
  <si>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</si>
  <si>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</si>
  <si>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</si>
  <si>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</si>
  <si>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</si>
  <si>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</si>
  <si>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</si>
  <si>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</si>
  <si>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</si>
  <si>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</si>
  <si>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</si>
  <si>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</si>
  <si>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</si>
  <si>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</si>
  <si>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</si>
  <si>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</si>
  <si>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</si>
  <si>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</si>
  <si>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</si>
  <si>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</si>
  <si>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</si>
  <si>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</si>
  <si>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</si>
  <si>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</si>
  <si>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</si>
  <si>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</si>
  <si>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</si>
  <si>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</si>
  <si>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</si>
  <si>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</si>
  <si>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</si>
  <si>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</si>
  <si>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</si>
  <si>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</si>
  <si>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</si>
  <si>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</si>
  <si>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</si>
  <si>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</si>
  <si>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</si>
  <si>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</si>
  <si>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</si>
  <si>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</si>
  <si>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</si>
  <si>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</si>
  <si>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</si>
  <si>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</si>
  <si>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</si>
  <si>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</si>
  <si>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</si>
  <si>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</si>
  <si>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</si>
  <si>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</si>
  <si>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</si>
  <si>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</si>
  <si>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</si>
  <si>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</si>
  <si>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</si>
  <si>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</si>
  <si>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</si>
  <si>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</si>
  <si>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</si>
  <si>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</si>
  <si>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</si>
  <si>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</si>
  <si>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</si>
  <si>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</si>
  <si>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</si>
  <si>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</si>
  <si>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</si>
  <si>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</si>
  <si>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</si>
  <si>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</si>
  <si>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</si>
  <si>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</si>
  <si>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</si>
  <si>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</si>
  <si>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</si>
  <si>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</si>
  <si>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</si>
  <si>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</si>
  <si>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</si>
  <si>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</si>
  <si>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</si>
  <si>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</si>
  <si>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</si>
  <si>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</si>
  <si>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</si>
  <si>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</si>
  <si>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</si>
  <si>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</si>
  <si>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</si>
  <si>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</si>
  <si>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</si>
  <si>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</si>
  <si>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</si>
  <si>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</si>
  <si>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</si>
  <si>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</si>
  <si>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</si>
  <si>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</si>
  <si>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</si>
  <si>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</si>
  <si>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</si>
  <si>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</si>
  <si>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</si>
  <si>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</si>
  <si>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</si>
  <si>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</si>
  <si>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</si>
  <si>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</si>
  <si>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</si>
  <si>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</si>
  <si>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</si>
  <si>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</si>
  <si>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</si>
  <si>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</si>
  <si>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</si>
  <si>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</si>
  <si>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</si>
  <si>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</si>
  <si>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</si>
  <si>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</si>
  <si>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</si>
  <si>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</si>
  <si>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</si>
  <si>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</si>
  <si>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</si>
  <si>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</si>
  <si>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</si>
  <si>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</si>
  <si>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</si>
  <si>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</si>
  <si>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</si>
  <si>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</si>
  <si>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</si>
  <si>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</si>
  <si>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</si>
  <si>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</si>
  <si>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</si>
  <si>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</si>
  <si>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</si>
  <si>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</si>
  <si>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</si>
  <si>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</si>
  <si>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</si>
  <si>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</si>
  <si>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</si>
  <si>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</si>
  <si>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</si>
  <si>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</si>
  <si>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</si>
  <si>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</si>
  <si>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</si>
  <si>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</si>
  <si>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</si>
  <si>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</si>
  <si>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</si>
  <si>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</si>
  <si>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</si>
  <si>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</si>
  <si>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</si>
  <si>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</si>
  <si>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</si>
  <si>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</si>
  <si>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</si>
  <si>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</si>
  <si>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</si>
  <si>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</si>
  <si>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</si>
  <si>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</si>
  <si>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</si>
  <si>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</si>
  <si>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</si>
  <si>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</si>
  <si>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</si>
  <si>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</si>
  <si>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</si>
  <si>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</si>
  <si>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</si>
  <si>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</si>
  <si>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</si>
  <si>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</si>
  <si>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</si>
  <si>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</si>
  <si>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</si>
  <si>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</si>
  <si>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</si>
  <si>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</si>
  <si>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</si>
  <si>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</si>
  <si>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</si>
  <si>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</si>
  <si>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</si>
  <si>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</si>
  <si>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</si>
  <si>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</si>
  <si>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</si>
  <si>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</si>
  <si>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</si>
  <si>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</si>
  <si>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</si>
  <si>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</si>
  <si>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</si>
  <si>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</si>
  <si>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</si>
  <si>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</si>
  <si>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</si>
  <si>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</si>
  <si>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</si>
  <si>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</si>
  <si>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</si>
  <si>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</si>
  <si>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</si>
  <si>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</si>
  <si>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</si>
  <si>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</si>
  <si>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</si>
  <si>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</si>
  <si>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</si>
  <si>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</si>
  <si>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</si>
  <si>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</si>
  <si>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</si>
  <si>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</si>
  <si>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</si>
  <si>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</si>
  <si>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</si>
  <si>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</si>
  <si>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</si>
  <si>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</si>
  <si>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</si>
  <si>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</si>
  <si>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</si>
  <si>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</si>
  <si>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</si>
  <si>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</si>
  <si>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</si>
  <si>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</si>
  <si>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</si>
  <si>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</si>
  <si>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</si>
  <si>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</si>
  <si>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</si>
  <si>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</si>
  <si>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</si>
  <si>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</si>
  <si>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</si>
  <si>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</si>
  <si>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</si>
  <si>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</si>
  <si>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</si>
  <si>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</si>
  <si>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</si>
  <si>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</si>
  <si>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</si>
  <si>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</si>
  <si>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</si>
  <si>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</si>
  <si>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</si>
  <si>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</si>
  <si>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</si>
  <si>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</si>
  <si>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</si>
  <si>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</si>
  <si>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</si>
  <si>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</si>
  <si>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</si>
  <si>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</si>
  <si>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</si>
  <si>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</si>
  <si>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</si>
  <si>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</si>
  <si>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</si>
  <si>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</si>
  <si>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</si>
  <si>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</si>
  <si>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</si>
  <si>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</si>
  <si>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</si>
  <si>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</si>
  <si>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</si>
  <si>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</si>
  <si>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</si>
  <si>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</si>
  <si>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</si>
  <si>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</si>
  <si>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</si>
  <si>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</si>
  <si>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</si>
  <si>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</si>
  <si>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</si>
  <si>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</si>
  <si>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</si>
  <si>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</si>
  <si>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</si>
  <si>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</si>
  <si>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</si>
  <si>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</si>
  <si>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</si>
  <si>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</si>
  <si>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</si>
  <si>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</si>
  <si>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</si>
  <si>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</si>
  <si>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</si>
  <si>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</si>
  <si>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</si>
  <si>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</si>
  <si>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</si>
  <si>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</si>
  <si>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</si>
  <si>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</si>
  <si>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</si>
  <si>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</si>
  <si>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</si>
  <si>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</si>
  <si>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</si>
  <si>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</si>
  <si>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</si>
  <si>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</si>
  <si>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</si>
  <si>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</si>
  <si>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</si>
  <si>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</si>
  <si>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</si>
  <si>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</si>
  <si>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</si>
  <si>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</si>
  <si>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</si>
  <si>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</si>
  <si>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</si>
  <si>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</si>
  <si>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</si>
  <si>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</si>
  <si>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</si>
  <si>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</si>
  <si>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</si>
  <si>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</si>
  <si>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</si>
  <si>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</si>
  <si>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</si>
  <si>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</si>
  <si>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</si>
  <si>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</si>
  <si>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</si>
  <si>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</si>
  <si>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</si>
  <si>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</si>
  <si>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</si>
  <si>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</si>
  <si>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</si>
  <si>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</si>
  <si>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</si>
  <si>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</si>
  <si>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</si>
  <si>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</si>
  <si>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</si>
  <si>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</si>
  <si>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</si>
  <si>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</si>
  <si>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</si>
  <si>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</si>
  <si>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</si>
  <si>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</si>
  <si>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</si>
  <si>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</si>
  <si>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</si>
  <si>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</si>
  <si>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</si>
  <si>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</si>
  <si>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</si>
  <si>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</si>
  <si>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</si>
  <si>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</si>
  <si>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</si>
  <si>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</si>
  <si>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</si>
  <si>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</si>
  <si>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</si>
  <si>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</si>
  <si>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</si>
  <si>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</si>
  <si>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</si>
  <si>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</si>
  <si>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</si>
  <si>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</si>
  <si>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</si>
  <si>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</si>
  <si>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</si>
  <si>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</si>
  <si>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</si>
  <si>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</si>
  <si>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</si>
  <si>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</si>
  <si>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</si>
  <si>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</si>
  <si>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</si>
  <si>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</si>
  <si>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</si>
  <si>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</si>
  <si>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</si>
  <si>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</si>
  <si>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</si>
  <si>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</si>
  <si>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</si>
  <si>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</si>
  <si>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</si>
  <si>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</si>
  <si>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</si>
  <si>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</si>
  <si>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</si>
  <si>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</si>
  <si>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</si>
  <si>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</si>
  <si>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</si>
  <si>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</si>
  <si>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</si>
  <si>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</si>
  <si>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</si>
  <si>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</si>
  <si>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</si>
  <si>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</si>
  <si>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</si>
  <si>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</si>
  <si>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</si>
  <si>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</si>
  <si>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</si>
  <si>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</si>
  <si>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</si>
  <si>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</si>
  <si>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</si>
  <si>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</si>
  <si>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</si>
  <si>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</si>
  <si>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</si>
  <si>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</si>
  <si>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</si>
  <si>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</si>
  <si>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</si>
  <si>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</si>
  <si>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</si>
  <si>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</si>
  <si>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</si>
  <si>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</si>
  <si>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</si>
  <si>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</si>
  <si>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</si>
  <si>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</si>
  <si>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</si>
  <si>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</si>
  <si>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</si>
  <si>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</si>
  <si>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</si>
  <si>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</si>
  <si>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</si>
  <si>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</si>
  <si>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</si>
  <si>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</si>
  <si>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</si>
  <si>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</si>
  <si>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</si>
  <si>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</si>
  <si>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</si>
  <si>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</si>
  <si>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</si>
  <si>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</si>
  <si>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</si>
  <si>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</si>
  <si>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</si>
  <si>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</si>
  <si>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</si>
  <si>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</si>
  <si>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</si>
  <si>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</si>
  <si>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</si>
  <si>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</si>
  <si>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</si>
  <si>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</si>
  <si>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</si>
  <si>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</si>
  <si>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</si>
  <si>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</si>
  <si>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</si>
  <si>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</si>
  <si>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</si>
  <si>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</si>
  <si>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</si>
  <si>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</si>
  <si>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</si>
  <si>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</si>
  <si>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</si>
  <si>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</si>
  <si>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</si>
  <si>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</si>
  <si>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</si>
  <si>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</si>
  <si>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</si>
  <si>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</si>
  <si>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</si>
  <si>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</si>
  <si>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</si>
  <si>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</si>
  <si>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</si>
  <si>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</si>
  <si>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</si>
  <si>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</si>
  <si>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</si>
  <si>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</si>
  <si>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</si>
  <si>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</si>
  <si>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</si>
  <si>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</si>
  <si>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</si>
  <si>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</si>
  <si>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</si>
  <si>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</si>
  <si>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</si>
  <si>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</si>
  <si>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</si>
  <si>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</si>
  <si>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</si>
  <si>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</si>
  <si>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</si>
  <si>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</si>
  <si>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</si>
  <si>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</si>
  <si>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</si>
  <si>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</si>
  <si>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</si>
  <si>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</si>
  <si>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</si>
  <si>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</si>
  <si>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</si>
  <si>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</si>
  <si>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</si>
  <si>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</si>
  <si>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</si>
  <si>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</si>
  <si>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</si>
  <si>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</si>
  <si>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</si>
  <si>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</si>
  <si>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</si>
  <si>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</si>
  <si>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</si>
  <si>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</si>
  <si>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</si>
  <si>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</si>
  <si>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</si>
  <si>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</si>
  <si>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</si>
  <si>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</si>
  <si>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</si>
  <si>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</si>
  <si>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</si>
  <si>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</si>
  <si>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</si>
  <si>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</si>
  <si>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</si>
  <si>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</si>
  <si>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</si>
  <si>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</si>
  <si>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</si>
  <si>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</si>
  <si>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</si>
  <si>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</si>
  <si>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</si>
  <si>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</si>
  <si>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</si>
  <si>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</si>
  <si>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</si>
  <si>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</si>
  <si>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</si>
  <si>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</si>
  <si>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</si>
  <si>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</si>
  <si>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</si>
  <si>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</si>
  <si>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</si>
  <si>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</si>
  <si>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</si>
  <si>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</si>
  <si>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</si>
  <si>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</si>
  <si>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</si>
  <si>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</si>
  <si>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</si>
  <si>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</si>
  <si>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</si>
  <si>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</si>
  <si>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</si>
  <si>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</si>
  <si>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</si>
  <si>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</si>
  <si>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</si>
  <si>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</si>
  <si>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</si>
  <si>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</si>
  <si>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</si>
  <si>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</si>
  <si>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</si>
  <si>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</si>
  <si>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</si>
  <si>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</si>
  <si>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</si>
  <si>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</si>
  <si>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</si>
  <si>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</si>
  <si>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</si>
  <si>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</si>
  <si>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</si>
  <si>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</si>
  <si>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</si>
  <si>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</si>
  <si>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</si>
  <si>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</si>
  <si>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</si>
  <si>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</si>
  <si>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</si>
  <si>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</si>
  <si>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</si>
  <si>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</si>
  <si>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</si>
  <si>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</si>
  <si>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</si>
  <si>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</si>
  <si>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</si>
  <si>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</si>
  <si>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</si>
  <si>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</si>
  <si>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</si>
  <si>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</si>
  <si>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</si>
  <si>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</si>
  <si>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</si>
  <si>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</si>
  <si>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</si>
  <si>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</si>
  <si>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</si>
  <si>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</si>
  <si>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</si>
  <si>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</si>
  <si>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</si>
  <si>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</si>
  <si>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</si>
  <si>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</si>
  <si>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</si>
  <si>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</si>
  <si>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</si>
  <si>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</si>
  <si>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</si>
  <si>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</si>
  <si>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</si>
  <si>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</si>
  <si>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</si>
  <si>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</si>
  <si>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</si>
  <si>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</si>
  <si>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</si>
  <si>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</si>
  <si>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</si>
  <si>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</si>
  <si>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</si>
  <si>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</si>
  <si>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</si>
  <si>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</si>
  <si>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</si>
  <si>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</si>
  <si>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</si>
  <si>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</si>
  <si>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</si>
  <si>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</si>
  <si>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</si>
  <si>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</si>
  <si>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</si>
  <si>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</si>
  <si>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</si>
  <si>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</si>
  <si>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</si>
  <si>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</si>
  <si>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</si>
  <si>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</si>
  <si>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</si>
  <si>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</si>
  <si>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</si>
  <si>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</si>
  <si>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</si>
  <si>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</si>
  <si>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</si>
  <si>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</si>
  <si>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</si>
  <si>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</si>
  <si>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</si>
  <si>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</si>
  <si>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</si>
  <si>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</si>
  <si>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</si>
  <si>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</si>
  <si>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</si>
  <si>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</si>
  <si>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</si>
  <si>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</si>
  <si>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</si>
  <si>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</si>
  <si>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</si>
  <si>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</si>
  <si>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</si>
  <si>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</si>
  <si>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</si>
  <si>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</si>
  <si>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</si>
  <si>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</si>
  <si>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</si>
  <si>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</si>
  <si>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</si>
  <si>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</si>
  <si>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</si>
  <si>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</si>
  <si>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</si>
  <si>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</si>
  <si>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</si>
  <si>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</si>
  <si>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</si>
  <si>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</si>
  <si>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</si>
  <si>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</si>
  <si>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</si>
  <si>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</si>
  <si>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</si>
  <si>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</si>
  <si>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</si>
  <si>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</si>
  <si>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</si>
  <si>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</si>
  <si>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</si>
  <si>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</si>
  <si>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</si>
  <si>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</si>
  <si>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</si>
  <si>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</si>
  <si>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</si>
  <si>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</si>
  <si>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</si>
  <si>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</si>
  <si>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</si>
  <si>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</si>
  <si>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</si>
  <si>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</si>
  <si>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</si>
  <si>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</si>
  <si>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</si>
  <si>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</si>
  <si>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</si>
  <si>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</si>
  <si>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</si>
  <si>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</si>
  <si>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</si>
  <si>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</si>
  <si>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</si>
  <si>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</si>
  <si>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</si>
  <si>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</si>
  <si>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</si>
  <si>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</si>
  <si>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</si>
  <si>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</si>
  <si>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</si>
  <si>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</si>
  <si>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</si>
  <si>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</si>
  <si>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</si>
  <si>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</si>
  <si>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</si>
  <si>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</si>
  <si>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</si>
  <si>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</si>
  <si>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</si>
  <si>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</si>
  <si>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</si>
  <si>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</si>
  <si>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</si>
  <si>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</si>
  <si>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</si>
  <si>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</si>
  <si>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</si>
  <si>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</si>
  <si>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</si>
  <si>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</si>
  <si>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</si>
  <si>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</si>
  <si>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</si>
  <si>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</si>
  <si>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</si>
  <si>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</si>
  <si>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</si>
  <si>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</si>
  <si>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</si>
  <si>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</si>
  <si>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</si>
  <si>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</si>
  <si>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</si>
  <si>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</si>
  <si>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</si>
  <si>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</si>
  <si>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</si>
  <si>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</si>
  <si>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</si>
  <si>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</si>
  <si>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</si>
  <si>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</si>
  <si>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</si>
  <si>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</si>
  <si>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</si>
  <si>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</si>
  <si>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</si>
  <si>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</si>
  <si>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</si>
  <si>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</si>
  <si>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</si>
  <si>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</si>
  <si>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</si>
  <si>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</si>
  <si>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</si>
  <si>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</si>
  <si>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</si>
  <si>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</si>
  <si>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</si>
  <si>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</si>
  <si>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</si>
  <si>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</si>
  <si>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</si>
  <si>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</si>
  <si>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</si>
  <si>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</si>
  <si>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</si>
  <si>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</si>
  <si>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</si>
  <si>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</si>
  <si>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</si>
  <si>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</si>
  <si>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</si>
  <si>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</si>
  <si>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</si>
  <si>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</si>
  <si>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</si>
  <si>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</si>
  <si>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</si>
  <si>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</si>
  <si>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</si>
  <si>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</si>
  <si>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</si>
  <si>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</si>
  <si>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</si>
  <si>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</si>
  <si>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</si>
  <si>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</si>
  <si>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</si>
  <si>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</si>
  <si>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</si>
  <si>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</si>
  <si>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</si>
  <si>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</si>
  <si>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</si>
  <si>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</si>
  <si>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</si>
  <si>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</si>
  <si>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</si>
  <si>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</si>
  <si>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</si>
  <si>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</si>
  <si>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</si>
  <si>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</si>
  <si>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</si>
  <si>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</si>
  <si>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</si>
  <si>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</si>
  <si>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</si>
  <si>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</si>
  <si>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</si>
  <si>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</si>
  <si>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</si>
  <si>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</si>
  <si>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</si>
  <si>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</si>
  <si>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</si>
  <si>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</si>
  <si>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</si>
  <si>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</si>
  <si>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</si>
  <si>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</si>
  <si>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</si>
  <si>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</si>
  <si>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</si>
  <si>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</si>
  <si>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</si>
  <si>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</si>
  <si>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</si>
  <si>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</si>
  <si>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</si>
  <si>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</si>
  <si>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</si>
  <si>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</si>
  <si>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</si>
  <si>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</si>
  <si>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</si>
  <si>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</si>
  <si>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</si>
  <si>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</si>
  <si>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</si>
  <si>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</si>
  <si>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</si>
  <si>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</si>
  <si>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</si>
  <si>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</si>
  <si>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</si>
  <si>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</si>
  <si>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</si>
  <si>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</si>
  <si>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</si>
  <si>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</si>
  <si>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</si>
  <si>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</si>
  <si>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</si>
  <si>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</si>
  <si>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</si>
  <si>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</si>
  <si>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</si>
  <si>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</si>
  <si>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</si>
  <si>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</si>
  <si>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</si>
  <si>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</si>
  <si>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</si>
  <si>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</si>
  <si>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</si>
  <si>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</si>
  <si>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</si>
  <si>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</si>
  <si>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</si>
  <si>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</si>
  <si>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</si>
  <si>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</si>
  <si>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</si>
  <si>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</si>
  <si>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</si>
  <si>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</si>
  <si>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</si>
  <si>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</si>
  <si>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</si>
  <si>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</si>
  <si>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</si>
  <si>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</si>
  <si>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</si>
  <si>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</si>
  <si>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</si>
  <si>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</si>
  <si>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</si>
  <si>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</si>
  <si>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</si>
  <si>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</si>
  <si>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</si>
  <si>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</si>
  <si>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</si>
  <si>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</si>
  <si>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</si>
  <si>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</si>
  <si>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</si>
  <si>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</si>
  <si>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</si>
  <si>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</si>
  <si>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</si>
  <si>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</si>
  <si>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</si>
  <si>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</si>
  <si>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</si>
  <si>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</si>
  <si>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</si>
  <si>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</si>
  <si>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</si>
  <si>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</si>
  <si>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</si>
  <si>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</si>
  <si>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</si>
  <si>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</si>
  <si>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</si>
  <si>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</si>
  <si>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</si>
  <si>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</si>
  <si>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</si>
  <si>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</si>
  <si>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</si>
  <si>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</si>
  <si>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</si>
  <si>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</si>
  <si>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</si>
  <si>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</si>
  <si>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</si>
  <si>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</si>
  <si>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</si>
  <si>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</si>
  <si>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</si>
  <si>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</si>
  <si>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</si>
  <si>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</si>
  <si>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</si>
  <si>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</si>
  <si>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</si>
  <si>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</si>
  <si>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</si>
  <si>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</si>
  <si>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</si>
  <si>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</si>
  <si>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</si>
  <si>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</si>
  <si>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</si>
  <si>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</si>
  <si>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</si>
  <si>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</si>
  <si>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</si>
  <si>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</si>
  <si>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</si>
  <si>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</si>
  <si>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</si>
  <si>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</si>
  <si>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</si>
  <si>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</si>
  <si>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</si>
  <si>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</si>
  <si>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</si>
  <si>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</si>
  <si>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</si>
  <si>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</si>
  <si>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</si>
  <si>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</si>
  <si>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</si>
  <si>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</si>
  <si>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</si>
  <si>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</si>
  <si>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</si>
  <si>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</si>
  <si>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</si>
  <si>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</si>
  <si>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</si>
  <si>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</si>
  <si>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</si>
  <si>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</si>
  <si>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</si>
  <si>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</si>
  <si>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</si>
  <si>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</si>
  <si>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</si>
  <si>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</si>
  <si>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</si>
  <si>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</si>
  <si>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</si>
  <si>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</si>
  <si>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</si>
  <si>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</si>
  <si>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</si>
  <si>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</si>
  <si>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</si>
  <si>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</si>
  <si>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</si>
  <si>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</si>
  <si>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</si>
  <si>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</si>
  <si>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</si>
  <si>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</si>
  <si>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</si>
  <si>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</si>
  <si>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</si>
  <si>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</si>
  <si>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</si>
  <si>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</si>
  <si>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</si>
  <si>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</si>
  <si>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</si>
  <si>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</si>
  <si>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</si>
  <si>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</si>
  <si>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</si>
  <si>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</si>
  <si>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</si>
  <si>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</si>
  <si>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</si>
  <si>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</si>
  <si>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</si>
  <si>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</si>
  <si>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</si>
  <si>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</si>
  <si>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</si>
  <si>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</si>
  <si>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</si>
  <si>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</si>
  <si>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</si>
  <si>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</si>
  <si>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</si>
  <si>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</si>
  <si>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</si>
  <si>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</si>
  <si>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</si>
  <si>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</si>
  <si>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</si>
  <si>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</si>
  <si>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</si>
  <si>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</si>
  <si>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</si>
  <si>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</si>
  <si>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</si>
  <si>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</si>
  <si>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</si>
  <si>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</si>
  <si>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</si>
  <si>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</si>
  <si>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</si>
  <si>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</si>
  <si>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</si>
  <si>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</si>
  <si>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</si>
  <si>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</si>
  <si>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</si>
  <si>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</si>
  <si>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</si>
  <si>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</si>
  <si>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</si>
  <si>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</si>
  <si>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</si>
  <si>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</si>
  <si>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</si>
  <si>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</si>
  <si>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</si>
  <si>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</si>
  <si>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</si>
  <si>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</si>
  <si>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</si>
  <si>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</si>
  <si>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</si>
  <si>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</si>
  <si>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</si>
  <si>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</si>
  <si>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</si>
  <si>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</si>
  <si>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</si>
  <si>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</si>
  <si>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</si>
  <si>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</si>
  <si>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</si>
  <si>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</si>
  <si>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</si>
  <si>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</si>
  <si>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</si>
  <si>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</si>
  <si>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</si>
  <si>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</si>
  <si>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</si>
  <si>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</si>
  <si>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</si>
  <si>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</si>
  <si>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</si>
  <si>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</si>
  <si>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</si>
  <si>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</si>
  <si>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</si>
  <si>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</si>
  <si>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</si>
  <si>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</si>
  <si>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</si>
  <si>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</si>
  <si>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</si>
  <si>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</si>
  <si>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</si>
  <si>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</si>
  <si>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</si>
  <si>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</si>
  <si>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</si>
  <si>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</si>
  <si>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</si>
  <si>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</si>
  <si>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</si>
  <si>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</si>
  <si>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</si>
  <si>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</si>
  <si>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</si>
  <si>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</si>
  <si>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</si>
  <si>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</si>
  <si>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</si>
  <si>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</si>
  <si>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</si>
  <si>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</si>
  <si>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</si>
  <si>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</si>
  <si>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</si>
  <si>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</si>
  <si>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</si>
  <si>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</si>
  <si>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</si>
  <si>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</si>
  <si>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</si>
  <si>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</si>
  <si>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</si>
  <si>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</si>
  <si>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</si>
  <si>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</si>
  <si>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</si>
  <si>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</si>
  <si>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</si>
  <si>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</si>
  <si>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</si>
  <si>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</si>
  <si>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</si>
  <si>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</si>
  <si>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</si>
  <si>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</si>
  <si>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</si>
  <si>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</si>
  <si>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</si>
  <si>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</si>
  <si>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</si>
  <si>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</si>
  <si>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</si>
  <si>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</si>
  <si>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</si>
  <si>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</si>
  <si>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</si>
  <si>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</si>
  <si>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</si>
  <si>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</si>
  <si>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</si>
  <si>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</si>
  <si>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</si>
  <si>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</si>
  <si>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</si>
  <si>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</si>
  <si>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</si>
  <si>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</si>
  <si>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</si>
  <si>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</si>
  <si>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</si>
  <si>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</si>
  <si>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</si>
  <si>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</si>
  <si>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</si>
  <si>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</si>
  <si>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</si>
  <si>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</si>
  <si>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</si>
  <si>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</si>
  <si>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</si>
  <si>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</si>
  <si>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</si>
  <si>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</si>
  <si>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</si>
  <si>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</si>
  <si>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</si>
  <si>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</si>
  <si>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</si>
  <si>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</si>
  <si>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</si>
  <si>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</si>
  <si>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</si>
  <si>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</si>
  <si>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</si>
  <si>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</si>
  <si>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</si>
  <si>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</si>
  <si>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</si>
  <si>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</si>
  <si>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</si>
  <si>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</si>
  <si>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</si>
  <si>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</si>
  <si>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</si>
  <si>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</si>
  <si>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</si>
  <si>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</si>
  <si>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</si>
  <si>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</si>
  <si>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</si>
  <si>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</si>
  <si>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</si>
  <si>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</si>
  <si>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</si>
  <si>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</si>
  <si>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</si>
  <si>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</si>
  <si>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</si>
  <si>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</si>
  <si>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</si>
  <si>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</si>
  <si>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</si>
  <si>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</si>
  <si>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</si>
  <si>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</si>
  <si>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</si>
  <si>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</si>
  <si>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</si>
  <si>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</si>
  <si>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</si>
  <si>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</si>
  <si>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</si>
  <si>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</si>
  <si>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</si>
  <si>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</si>
  <si>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</si>
  <si>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</si>
  <si>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</si>
  <si>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</si>
  <si>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</si>
  <si>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</si>
  <si>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</si>
  <si>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</si>
  <si>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</si>
  <si>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</si>
  <si>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</si>
  <si>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</si>
  <si>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</si>
  <si>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</si>
  <si>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</si>
  <si>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</si>
  <si>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</si>
  <si>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</si>
  <si>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</si>
  <si>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</si>
  <si>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</si>
  <si>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</si>
  <si>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</si>
  <si>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</si>
  <si>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</si>
  <si>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</si>
  <si>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</si>
  <si>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</si>
  <si>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</si>
  <si>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</si>
  <si>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</si>
  <si>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</si>
  <si>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</si>
  <si>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</si>
  <si>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</si>
  <si>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</si>
  <si>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</si>
  <si>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</si>
  <si>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</si>
  <si>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</si>
  <si>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</si>
  <si>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</si>
  <si>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</si>
  <si>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</si>
  <si>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</si>
  <si>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</si>
  <si>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</si>
  <si>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</si>
  <si>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</si>
  <si>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</si>
  <si>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</si>
  <si>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</si>
  <si>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</si>
  <si>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</si>
  <si>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</si>
  <si>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</si>
  <si>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</si>
  <si>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</si>
  <si>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</si>
  <si>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</si>
  <si>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</si>
  <si>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</si>
  <si>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</si>
  <si>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</si>
  <si>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</si>
  <si>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</si>
  <si>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</si>
  <si>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</si>
  <si>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</si>
  <si>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</si>
  <si>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</si>
  <si>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</si>
  <si>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</si>
  <si>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</si>
  <si>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</si>
  <si>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</si>
  <si>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</si>
  <si>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</si>
  <si>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</si>
  <si>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</si>
  <si>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</si>
  <si>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</si>
  <si>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</si>
  <si>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</si>
  <si>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</si>
  <si>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</si>
  <si>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</si>
  <si>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</si>
  <si>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</si>
  <si>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</si>
  <si>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</si>
  <si>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</si>
  <si>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</si>
  <si>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</si>
  <si>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</si>
  <si>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</si>
  <si>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</si>
  <si>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</si>
  <si>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</si>
  <si>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</si>
  <si>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</si>
  <si>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</si>
  <si>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</si>
  <si>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</si>
  <si>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</si>
  <si>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</si>
  <si>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</si>
  <si>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</si>
  <si>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</si>
  <si>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</si>
  <si>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</si>
  <si>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</si>
  <si>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</si>
  <si>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</si>
  <si>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</si>
  <si>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</si>
  <si>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</si>
  <si>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</si>
  <si>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</si>
  <si>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</si>
  <si>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</si>
  <si>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</si>
  <si>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</si>
  <si>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</si>
  <si>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</si>
  <si>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</si>
  <si>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</si>
  <si>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</si>
  <si>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</si>
  <si>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</si>
  <si>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</si>
  <si>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</si>
  <si>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</si>
  <si>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</si>
  <si>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</si>
  <si>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</si>
  <si>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</si>
  <si>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</si>
  <si>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</si>
  <si>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</si>
  <si>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</si>
  <si>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</si>
  <si>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</si>
  <si>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</si>
  <si>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</si>
  <si>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</si>
  <si>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</si>
  <si>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</si>
  <si>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</si>
  <si>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</si>
  <si>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</si>
  <si>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</si>
  <si>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</si>
  <si>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</si>
  <si>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</si>
  <si>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</si>
  <si>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</si>
  <si>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</si>
  <si>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</si>
  <si>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</si>
  <si>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</si>
  <si>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</si>
  <si>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</si>
  <si>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</si>
  <si>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</si>
  <si>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</si>
  <si>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</si>
  <si>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</si>
  <si>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</si>
  <si>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</si>
  <si>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</si>
  <si>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</si>
  <si>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</si>
  <si>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</si>
  <si>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</si>
  <si>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</si>
  <si>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</si>
  <si>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</si>
  <si>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</si>
  <si>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</si>
  <si>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</si>
  <si>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</si>
  <si>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</si>
  <si>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</si>
  <si>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</si>
  <si>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</si>
  <si>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</si>
  <si>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</si>
  <si>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</si>
  <si>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</si>
  <si>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</si>
  <si>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</si>
  <si>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</si>
  <si>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</si>
  <si>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</si>
  <si>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</si>
  <si>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</si>
  <si>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</si>
  <si>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</si>
  <si>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</si>
  <si>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</si>
  <si>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</si>
  <si>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</si>
  <si>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</si>
  <si>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</si>
  <si>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</si>
  <si>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</si>
  <si>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</si>
  <si>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</si>
  <si>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</si>
  <si>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</si>
  <si>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</si>
  <si>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</si>
  <si>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</si>
  <si>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</si>
  <si>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</si>
  <si>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</si>
  <si>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</si>
  <si>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</si>
  <si>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</si>
  <si>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</si>
  <si>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</si>
  <si>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</si>
  <si>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</si>
  <si>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</si>
  <si>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</si>
  <si>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</si>
  <si>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</si>
  <si>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</si>
  <si>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</si>
  <si>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</si>
  <si>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</si>
  <si>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</si>
  <si>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</si>
  <si>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</si>
  <si>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</si>
  <si>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</si>
  <si>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</si>
  <si>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</si>
  <si>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</si>
  <si>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</si>
  <si>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</si>
  <si>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</si>
  <si>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</si>
  <si>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</si>
  <si>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</si>
  <si>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</si>
  <si>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</si>
  <si>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</si>
  <si>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</si>
  <si>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</si>
  <si>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</si>
  <si>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</si>
  <si>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</si>
  <si>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</si>
  <si>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</si>
  <si>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</si>
  <si>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</si>
  <si>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</si>
  <si>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</si>
  <si>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</si>
  <si>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</si>
  <si>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</si>
  <si>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</si>
  <si>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</si>
  <si>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</si>
  <si>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</si>
  <si>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</si>
  <si>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</si>
  <si>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</si>
  <si>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</si>
  <si>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</si>
  <si>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</si>
  <si>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</si>
  <si>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</si>
  <si>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</si>
  <si>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</si>
  <si>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</si>
  <si>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</si>
  <si>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</si>
  <si>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</si>
  <si>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</si>
  <si>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</si>
  <si>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</si>
  <si>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</si>
  <si>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</si>
  <si>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</si>
  <si>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</si>
  <si>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</si>
  <si>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</si>
  <si>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</si>
  <si>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</si>
  <si>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</si>
  <si>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</si>
  <si>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</si>
  <si>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</si>
  <si>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</si>
  <si>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</si>
  <si>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</si>
  <si>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</si>
  <si>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</si>
  <si>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</si>
  <si>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</si>
  <si>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</si>
  <si>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</si>
  <si>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</si>
  <si>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</si>
  <si>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</si>
  <si>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</si>
  <si>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</si>
  <si>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</si>
  <si>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</si>
  <si>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</si>
  <si>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</si>
  <si>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</si>
  <si>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</si>
  <si>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</si>
  <si>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</si>
  <si>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</si>
  <si>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</si>
  <si>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</si>
  <si>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</si>
  <si>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</si>
  <si>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</si>
  <si>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</si>
  <si>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</si>
  <si>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</si>
  <si>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</si>
  <si>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</si>
  <si>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</si>
  <si>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</si>
  <si>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</si>
  <si>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</si>
  <si>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</si>
  <si>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</si>
  <si>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</si>
  <si>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</si>
  <si>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</si>
  <si>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</si>
  <si>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</si>
  <si>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</si>
  <si>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</si>
  <si>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</si>
  <si>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</si>
  <si>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</si>
  <si>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</si>
  <si>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</si>
  <si>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</si>
  <si>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</si>
  <si>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</si>
  <si>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</si>
  <si>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</si>
  <si>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</si>
  <si>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</si>
  <si>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</si>
  <si>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</si>
  <si>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</si>
  <si>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</si>
  <si>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</si>
  <si>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</si>
  <si>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</si>
  <si>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</si>
  <si>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</si>
  <si>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</si>
  <si>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</si>
  <si>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</si>
  <si>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</si>
  <si>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</si>
  <si>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</si>
  <si>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</si>
  <si>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</si>
  <si>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</si>
  <si>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</si>
  <si>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</si>
  <si>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</si>
  <si>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</si>
  <si>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</si>
  <si>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</si>
  <si>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</si>
  <si>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</si>
  <si>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</si>
  <si>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</si>
  <si>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</si>
  <si>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</si>
  <si>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</si>
  <si>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</si>
  <si>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</si>
  <si>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</si>
  <si>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</si>
  <si>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</si>
  <si>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</si>
  <si>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</si>
  <si>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</si>
  <si>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</si>
  <si>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</si>
  <si>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</si>
  <si>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</si>
  <si>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</si>
  <si>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</si>
  <si>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</si>
  <si>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</si>
  <si>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</si>
  <si>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</si>
  <si>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</si>
  <si>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</si>
  <si>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</si>
  <si>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</si>
  <si>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</si>
  <si>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</si>
  <si>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</si>
  <si>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</si>
  <si>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</si>
  <si>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</si>
  <si>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</si>
  <si>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</si>
  <si>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</si>
  <si>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</si>
  <si>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</si>
  <si>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</si>
  <si>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</si>
  <si>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</si>
  <si>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</si>
  <si>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</si>
  <si>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</si>
  <si>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</si>
  <si>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</si>
  <si>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</si>
  <si>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</si>
  <si>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</si>
  <si>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</si>
  <si>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</si>
  <si>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</si>
  <si>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</si>
  <si>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</si>
  <si>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</si>
  <si>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</si>
  <si>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</si>
  <si>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</si>
  <si>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</si>
  <si>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</si>
  <si>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</si>
  <si>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</si>
  <si>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</si>
  <si>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</si>
  <si>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</si>
  <si>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</si>
  <si>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</si>
  <si>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</si>
  <si>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</si>
  <si>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</si>
  <si>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</si>
  <si>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</si>
  <si>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</si>
  <si>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</si>
  <si>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</si>
  <si>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</si>
  <si>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</si>
  <si>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</si>
  <si>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</si>
  <si>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</si>
  <si>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</si>
  <si>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</si>
  <si>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</si>
  <si>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</si>
  <si>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</si>
  <si>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</si>
  <si>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</si>
  <si>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</si>
  <si>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</si>
  <si>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</si>
  <si>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</si>
  <si>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</si>
  <si>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</si>
  <si>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</si>
  <si>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</si>
  <si>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</si>
  <si>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</si>
  <si>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</si>
  <si>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</si>
  <si>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</si>
  <si>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</si>
  <si>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</si>
  <si>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</si>
  <si>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</si>
  <si>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</si>
  <si>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</si>
  <si>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</si>
  <si>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</si>
  <si>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</si>
  <si>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</si>
  <si>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</si>
  <si>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</si>
  <si>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</si>
  <si>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</si>
  <si>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</si>
  <si>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</si>
  <si>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</si>
  <si>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</si>
  <si>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</si>
  <si>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</si>
  <si>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</si>
  <si>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</si>
  <si>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</si>
  <si>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</si>
  <si>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</si>
  <si>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</si>
  <si>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</si>
  <si>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</si>
  <si>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</si>
  <si>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</si>
  <si>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</si>
  <si>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</si>
  <si>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</si>
  <si>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</si>
  <si>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</si>
  <si>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</si>
  <si>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</si>
  <si>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</si>
  <si>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</si>
  <si>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</si>
  <si>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</si>
  <si>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</si>
  <si>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</si>
  <si>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</si>
  <si>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</si>
  <si>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</si>
  <si>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</si>
  <si>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</si>
  <si>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</si>
  <si>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</si>
  <si>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</si>
  <si>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</si>
  <si>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</si>
  <si>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</si>
  <si>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</si>
  <si>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</si>
  <si>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</si>
  <si>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</si>
  <si>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</si>
  <si>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</si>
  <si>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</si>
  <si>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</si>
  <si>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</si>
  <si>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</si>
  <si>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</si>
  <si>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</si>
  <si>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</si>
  <si>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</si>
  <si>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</si>
  <si>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</si>
  <si>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</si>
  <si>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</si>
  <si>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</si>
  <si>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</si>
  <si>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</si>
  <si>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</si>
  <si>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</si>
  <si>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</si>
  <si>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</si>
  <si>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</si>
  <si>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</si>
  <si>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</si>
  <si>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</si>
  <si>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</si>
  <si>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</si>
  <si>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</si>
  <si>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</si>
  <si>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</si>
  <si>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</si>
  <si>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</si>
  <si>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</si>
  <si>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</si>
  <si>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</si>
  <si>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</si>
  <si>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</si>
  <si>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</si>
  <si>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</si>
  <si>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</si>
  <si>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</si>
  <si>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</si>
  <si>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</si>
  <si>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</si>
  <si>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</si>
  <si>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</si>
  <si>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</si>
  <si>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</si>
  <si>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</si>
  <si>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</si>
  <si>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</si>
  <si>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</si>
  <si>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</si>
  <si>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</si>
  <si>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</si>
  <si>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</si>
  <si>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</si>
  <si>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</si>
  <si>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</si>
  <si>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</si>
  <si>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</si>
  <si>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</si>
  <si>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</si>
  <si>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</si>
  <si>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</si>
  <si>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</si>
  <si>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</si>
  <si>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</si>
  <si>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</si>
  <si>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</si>
  <si>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</si>
  <si>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</si>
  <si>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</si>
  <si>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</si>
  <si>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</si>
  <si>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</si>
  <si>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</si>
  <si>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</si>
  <si>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</si>
  <si>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</si>
  <si>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</si>
  <si>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</si>
  <si>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</si>
  <si>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</si>
  <si>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</si>
  <si>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</si>
  <si>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</si>
  <si>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</si>
  <si>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</si>
  <si>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</si>
  <si>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</si>
  <si>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</si>
  <si>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</si>
  <si>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</si>
  <si>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</si>
  <si>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</si>
  <si>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</si>
  <si>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</si>
  <si>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</si>
  <si>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</si>
  <si>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</si>
  <si>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</si>
  <si>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</si>
  <si>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</si>
  <si>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</si>
  <si>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</si>
  <si>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</si>
  <si>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</si>
  <si>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</si>
  <si>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</si>
  <si>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</si>
  <si>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</si>
  <si>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</si>
  <si>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</si>
  <si>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</si>
  <si>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</si>
  <si>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</si>
  <si>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</si>
  <si>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</si>
  <si>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</si>
  <si>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</si>
  <si>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</si>
  <si>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</si>
  <si>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</si>
  <si>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</si>
  <si>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</si>
  <si>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</si>
  <si>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</si>
  <si>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</si>
  <si>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</si>
  <si>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</si>
  <si>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</si>
  <si>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</si>
  <si>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</si>
  <si>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</si>
  <si>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</si>
  <si>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</si>
  <si>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</si>
  <si>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</si>
  <si>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</si>
  <si>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</si>
  <si>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</si>
  <si>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</si>
  <si>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</si>
  <si>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</si>
  <si>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</si>
  <si>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</si>
  <si>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</si>
  <si>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</si>
  <si>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</si>
  <si>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</si>
  <si>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</si>
  <si>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</si>
  <si>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</si>
  <si>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</si>
  <si>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</si>
  <si>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</si>
  <si>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</si>
  <si>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</si>
  <si>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</si>
  <si>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</si>
  <si>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</si>
  <si>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</si>
  <si>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</si>
  <si>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</si>
  <si>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</si>
  <si>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</si>
  <si>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</si>
  <si>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</si>
  <si>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</si>
  <si>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</si>
  <si>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</si>
  <si>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</si>
  <si>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</si>
  <si>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</si>
  <si>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</si>
  <si>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</si>
  <si>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</si>
  <si>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</si>
  <si>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</si>
  <si>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</si>
  <si>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</si>
  <si>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</si>
  <si>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</si>
  <si>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</si>
  <si>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</si>
  <si>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</si>
  <si>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</si>
  <si>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</si>
  <si>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</si>
  <si>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</si>
  <si>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</si>
  <si>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</si>
  <si>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</si>
  <si>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</si>
  <si>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</si>
  <si>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</si>
  <si>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</si>
  <si>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</si>
  <si>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</si>
  <si>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</si>
  <si>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</si>
  <si>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</si>
  <si>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</si>
  <si>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</si>
  <si>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</si>
  <si>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</si>
  <si>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</si>
  <si>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</si>
  <si>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</si>
  <si>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</si>
  <si>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</si>
  <si>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</si>
  <si>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</si>
  <si>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</si>
  <si>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</si>
  <si>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</si>
  <si>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</si>
  <si>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</si>
  <si>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</si>
  <si>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</si>
  <si>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</si>
  <si>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</si>
  <si>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</si>
  <si>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</si>
  <si>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</si>
  <si>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</si>
  <si>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</si>
  <si>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</si>
  <si>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</si>
  <si>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</si>
  <si>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</si>
  <si>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</si>
  <si>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</si>
  <si>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</si>
  <si>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</si>
  <si>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</si>
  <si>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</si>
  <si>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</si>
  <si>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</si>
  <si>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</si>
  <si>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</si>
  <si>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</si>
  <si>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</si>
  <si>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</si>
  <si>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</si>
  <si>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</si>
  <si>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</si>
  <si>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</si>
  <si>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</si>
  <si>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</si>
  <si>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</si>
  <si>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</si>
  <si>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</si>
  <si>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</si>
  <si>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</si>
  <si>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</si>
  <si>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</si>
  <si>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</si>
  <si>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</si>
  <si>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</si>
  <si>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</si>
  <si>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</si>
  <si>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</si>
  <si>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</si>
  <si>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</si>
  <si>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</si>
  <si>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</si>
  <si>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</si>
  <si>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</si>
  <si>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</si>
  <si>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</si>
  <si>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</si>
  <si>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</si>
  <si>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</si>
  <si>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</si>
  <si>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</si>
  <si>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</si>
  <si>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</si>
  <si>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</si>
  <si>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</si>
  <si>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</si>
  <si>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</si>
  <si>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</si>
  <si>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</si>
  <si>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</si>
  <si>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</si>
  <si>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</si>
  <si>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</si>
  <si>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</si>
  <si>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</si>
  <si>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</si>
  <si>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</si>
  <si>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</si>
  <si>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</si>
  <si>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</si>
  <si>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</si>
  <si>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</si>
  <si>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</si>
  <si>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</si>
  <si>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</si>
  <si>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</si>
  <si>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</si>
  <si>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</si>
  <si>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</si>
  <si>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</si>
  <si>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</si>
  <si>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</si>
  <si>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</si>
  <si>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</si>
  <si>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</si>
  <si>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</si>
  <si>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</si>
  <si>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</si>
  <si>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</si>
  <si>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</si>
  <si>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</si>
  <si>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</si>
  <si>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</si>
  <si>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</si>
  <si>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</si>
  <si>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</si>
  <si>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</si>
  <si>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</si>
  <si>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</si>
  <si>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</si>
  <si>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</si>
  <si>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</si>
  <si>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</si>
  <si>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</si>
  <si>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</si>
  <si>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</si>
  <si>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</si>
  <si>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</si>
  <si>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</si>
  <si>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</si>
  <si>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</si>
  <si>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</si>
  <si>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</si>
  <si>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</si>
  <si>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</si>
  <si>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</si>
  <si>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</si>
  <si>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</si>
  <si>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</si>
  <si>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</si>
  <si>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</si>
  <si>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</si>
  <si>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</si>
  <si>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</si>
  <si>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</si>
  <si>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</si>
  <si>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</si>
  <si>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</si>
  <si>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</si>
  <si>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</si>
  <si>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</si>
  <si>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</si>
  <si>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</si>
  <si>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</si>
  <si>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</si>
  <si>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</si>
  <si>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</si>
  <si>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</si>
  <si>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</si>
  <si>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</si>
  <si>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</si>
  <si>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</si>
  <si>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</si>
  <si>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</si>
  <si>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</si>
  <si>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</si>
  <si>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</si>
  <si>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</si>
  <si>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</si>
  <si>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</si>
  <si>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</si>
  <si>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</si>
  <si>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</si>
  <si>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</si>
  <si>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</si>
  <si>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</si>
  <si>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</si>
  <si>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</si>
  <si>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</si>
  <si>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</si>
  <si>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</si>
  <si>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</si>
  <si>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</si>
  <si>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</si>
  <si>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</si>
  <si>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</si>
  <si>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</si>
  <si>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</si>
  <si>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</si>
  <si>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</si>
  <si>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</si>
  <si>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</si>
  <si>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</si>
  <si>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</si>
  <si>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</si>
  <si>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</si>
  <si>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</si>
  <si>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</si>
  <si>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</si>
  <si>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</si>
  <si>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</si>
  <si>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</si>
  <si>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</si>
  <si>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</si>
  <si>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</si>
  <si>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</si>
  <si>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</si>
  <si>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</si>
  <si>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</si>
  <si>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</si>
  <si>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</si>
  <si>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</si>
  <si>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</si>
  <si>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</si>
  <si>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</si>
  <si>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</si>
  <si>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</si>
  <si>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</si>
  <si>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</si>
  <si>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</si>
  <si>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</si>
  <si>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</si>
  <si>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</si>
  <si>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</si>
  <si>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</si>
  <si>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</si>
  <si>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</si>
  <si>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</si>
  <si>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</si>
  <si>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</si>
  <si>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</si>
  <si>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</si>
  <si>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</si>
  <si>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</si>
  <si>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</si>
  <si>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</si>
  <si>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</si>
  <si>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</si>
  <si>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</si>
  <si>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</si>
  <si>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</si>
  <si>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</si>
  <si>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</si>
  <si>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</si>
  <si>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</si>
  <si>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</si>
  <si>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</si>
  <si>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</si>
  <si>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</si>
  <si>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</si>
  <si>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</si>
  <si>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</si>
  <si>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</si>
  <si>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</si>
  <si>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</si>
  <si>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</si>
  <si>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</si>
  <si>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</si>
  <si>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</si>
  <si>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</si>
  <si>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</si>
  <si>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</si>
  <si>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</si>
  <si>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</si>
  <si>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</si>
  <si>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</si>
  <si>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</si>
  <si>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</si>
  <si>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</si>
  <si>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</si>
  <si>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</si>
  <si>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</si>
  <si>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</si>
  <si>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</si>
  <si>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</si>
  <si>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</si>
  <si>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</si>
  <si>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</si>
  <si>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</si>
  <si>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</si>
  <si>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</si>
  <si>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</si>
  <si>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</si>
  <si>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</si>
  <si>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</si>
  <si>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</si>
  <si>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</si>
  <si>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</si>
  <si>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</si>
  <si>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</si>
  <si>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</si>
  <si>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</si>
  <si>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</si>
  <si>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</si>
  <si>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</si>
  <si>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</si>
  <si>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</si>
  <si>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</si>
  <si>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</si>
  <si>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</si>
  <si>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</si>
  <si>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</si>
  <si>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</si>
  <si>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</si>
  <si>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</si>
  <si>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</si>
  <si>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</si>
  <si>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</si>
  <si>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</si>
  <si>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</si>
  <si>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</si>
  <si>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</si>
  <si>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</si>
  <si>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</si>
  <si>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</si>
  <si>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</si>
  <si>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</si>
  <si>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</si>
  <si>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</si>
  <si>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</si>
  <si>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</si>
  <si>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</si>
  <si>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</si>
  <si>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</si>
  <si>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</si>
  <si>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</si>
  <si>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</si>
  <si>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</si>
  <si>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</si>
  <si>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</si>
  <si>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</si>
  <si>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</si>
  <si>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</si>
  <si>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</si>
  <si>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</si>
  <si>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</si>
  <si>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</si>
  <si>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</si>
  <si>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</si>
  <si>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</si>
  <si>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</si>
  <si>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</si>
  <si>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</si>
  <si>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</si>
  <si>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</si>
  <si>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</si>
  <si>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</si>
  <si>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</si>
  <si>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</si>
  <si>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</si>
  <si>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</si>
  <si>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</si>
  <si>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</si>
  <si>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</si>
  <si>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</si>
  <si>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</si>
  <si>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</si>
  <si>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</si>
  <si>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</si>
  <si>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</si>
  <si>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</si>
  <si>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</si>
  <si>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</si>
  <si>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</si>
  <si>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</si>
  <si>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</si>
  <si>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</si>
  <si>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</si>
  <si>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</si>
  <si>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</si>
  <si>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</si>
  <si>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</si>
  <si>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</si>
  <si>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</si>
  <si>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</si>
  <si>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</si>
  <si>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</si>
  <si>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</si>
  <si>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</si>
  <si>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</si>
  <si>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</si>
  <si>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</si>
  <si>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</si>
  <si>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</si>
  <si>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</si>
  <si>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</si>
  <si>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</si>
  <si>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</si>
  <si>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</si>
  <si>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</si>
  <si>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</si>
  <si>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</si>
  <si>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</si>
  <si>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</si>
  <si>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</si>
  <si>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</si>
  <si>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</si>
  <si>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</si>
  <si>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</si>
  <si>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</si>
  <si>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</si>
  <si>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</si>
  <si>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</si>
  <si>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</si>
  <si>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</si>
  <si>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</si>
  <si>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</si>
  <si>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</si>
  <si>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</si>
  <si>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</si>
  <si>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</si>
  <si>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</si>
  <si>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</si>
  <si>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</si>
  <si>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</si>
  <si>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</si>
  <si>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</si>
  <si>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</si>
  <si>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</si>
  <si>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</si>
  <si>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</si>
  <si>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</si>
  <si>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</si>
  <si>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</si>
  <si>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</si>
  <si>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</si>
  <si>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</si>
  <si>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</si>
  <si>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</si>
  <si>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</si>
  <si>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</si>
  <si>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</si>
  <si>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</si>
  <si>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</si>
  <si>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</si>
  <si>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</si>
  <si>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</si>
  <si>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</si>
  <si>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</si>
  <si>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</si>
  <si>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</si>
  <si>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</si>
  <si>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</si>
  <si>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</si>
  <si>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</si>
  <si>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</si>
  <si>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</si>
  <si>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</si>
  <si>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</si>
  <si>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</si>
  <si>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</si>
  <si>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</si>
  <si>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</si>
  <si>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</si>
  <si>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</si>
  <si>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</si>
  <si>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</si>
  <si>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</si>
  <si>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</si>
  <si>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</si>
  <si>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</si>
  <si>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</si>
  <si>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</si>
  <si>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</si>
  <si>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</si>
  <si>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</si>
  <si>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</si>
  <si>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</si>
  <si>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</si>
  <si>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</si>
  <si>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</si>
  <si>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</si>
  <si>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</si>
  <si>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</si>
  <si>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</si>
  <si>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</si>
  <si>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</si>
  <si>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</si>
  <si>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</si>
  <si>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</si>
  <si>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</si>
  <si>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</si>
  <si>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</si>
  <si>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</si>
  <si>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</si>
  <si>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</si>
  <si>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</si>
  <si>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</si>
  <si>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</si>
  <si>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</si>
  <si>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</si>
  <si>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</si>
  <si>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</si>
  <si>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</si>
  <si>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</si>
  <si>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</si>
  <si>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</si>
  <si>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</si>
  <si>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</si>
  <si>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</si>
  <si>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</si>
  <si>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</si>
  <si>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</si>
  <si>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</si>
  <si>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</si>
  <si>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</si>
  <si>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</si>
  <si>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</si>
  <si>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</si>
  <si>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</si>
  <si>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</si>
  <si>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</si>
  <si>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</si>
  <si>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</si>
  <si>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</si>
  <si>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</si>
  <si>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</si>
  <si>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</si>
  <si>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</si>
  <si>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</si>
  <si>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</si>
  <si>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</si>
  <si>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</si>
  <si>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</si>
  <si>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</si>
  <si>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</si>
  <si>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</si>
  <si>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</si>
  <si>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</si>
  <si>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</si>
  <si>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</si>
  <si>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</si>
  <si>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</si>
  <si>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</si>
  <si>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</si>
  <si>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</si>
  <si>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</si>
  <si>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</si>
  <si>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</si>
  <si>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</si>
  <si>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</si>
  <si>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</si>
  <si>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</si>
  <si>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</si>
  <si>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</si>
  <si>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</si>
  <si>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</si>
  <si>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</si>
  <si>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</si>
  <si>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</si>
  <si>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</si>
  <si>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</si>
  <si>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</si>
  <si>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</si>
  <si>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</si>
  <si>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</si>
  <si>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</si>
  <si>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</si>
  <si>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</si>
  <si>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</si>
  <si>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</si>
  <si>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</si>
  <si>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</si>
  <si>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</si>
  <si>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</si>
  <si>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</si>
  <si>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</si>
  <si>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</si>
  <si>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</si>
  <si>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</si>
  <si>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</si>
  <si>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</si>
  <si>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</si>
  <si>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</si>
  <si>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</si>
  <si>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</si>
  <si>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</si>
  <si>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</si>
  <si>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</si>
  <si>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</si>
  <si>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</si>
  <si>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</si>
  <si>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</si>
  <si>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</si>
  <si>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</si>
  <si>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</si>
  <si>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</si>
  <si>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</si>
  <si>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</si>
  <si>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</si>
  <si>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</si>
  <si>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</si>
  <si>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</si>
  <si>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</si>
  <si>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</si>
  <si>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</si>
  <si>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</si>
  <si>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</si>
  <si>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</si>
  <si>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</si>
  <si>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</si>
  <si>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</si>
  <si>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</si>
  <si>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</si>
  <si>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</si>
  <si>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</si>
  <si>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</si>
  <si>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</si>
  <si>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</si>
  <si>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</si>
  <si>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</si>
  <si>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</si>
  <si>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</si>
  <si>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</si>
  <si>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</si>
  <si>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</si>
  <si>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</si>
  <si>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</si>
  <si>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</si>
  <si>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</si>
  <si>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</si>
  <si>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</si>
  <si>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</si>
  <si>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</si>
  <si>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</si>
  <si>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</si>
  <si>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</si>
  <si>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</si>
  <si>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</si>
  <si>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</si>
  <si>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</si>
  <si>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</si>
  <si>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</si>
  <si>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</si>
  <si>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</si>
  <si>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</si>
  <si>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</si>
  <si>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</si>
  <si>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</si>
  <si>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</si>
  <si>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</si>
  <si>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</si>
  <si>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</si>
  <si>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</si>
  <si>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</si>
  <si>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</si>
  <si>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</si>
  <si>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</si>
  <si>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</si>
  <si>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</si>
  <si>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</si>
  <si>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</si>
  <si>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</si>
  <si>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</si>
  <si>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</si>
  <si>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</si>
  <si>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</si>
  <si>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</si>
  <si>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</si>
  <si>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</si>
  <si>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</si>
  <si>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</si>
  <si>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</si>
  <si>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</si>
  <si>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</si>
  <si>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</si>
  <si>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</si>
  <si>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</si>
  <si>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</si>
  <si>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</si>
  <si>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</si>
  <si>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</si>
  <si>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</si>
  <si>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</si>
  <si>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</si>
  <si>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</si>
  <si>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</si>
  <si>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</si>
  <si>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</si>
  <si>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</si>
  <si>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</si>
  <si>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</si>
  <si>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</si>
  <si>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</si>
  <si>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</si>
  <si>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</si>
  <si>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</si>
  <si>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</si>
  <si>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</si>
  <si>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</si>
  <si>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</si>
  <si>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</si>
  <si>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</si>
  <si>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</si>
  <si>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</si>
  <si>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</si>
  <si>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</si>
  <si>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</si>
  <si>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</si>
  <si>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</si>
  <si>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</si>
  <si>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</si>
  <si>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</si>
  <si>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</si>
  <si>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</si>
  <si>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</si>
  <si>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</si>
  <si>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</si>
  <si>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</si>
  <si>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</si>
  <si>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</si>
  <si>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</si>
  <si>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</si>
  <si>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</si>
  <si>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</si>
  <si>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</si>
  <si>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</si>
  <si>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</si>
  <si>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</si>
  <si>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</si>
  <si>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</si>
  <si>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</si>
  <si>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</si>
  <si>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</si>
  <si>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</si>
  <si>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</si>
  <si>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</si>
  <si>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</si>
  <si>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</si>
  <si>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</si>
  <si>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</si>
  <si>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</si>
  <si>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</si>
  <si>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</si>
  <si>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</si>
  <si>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</si>
  <si>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</si>
  <si>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</si>
  <si>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</si>
  <si>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</si>
  <si>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</si>
  <si>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</si>
  <si>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</si>
  <si>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</si>
  <si>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</si>
  <si>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</si>
  <si>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</si>
  <si>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</si>
  <si>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</si>
  <si>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</si>
  <si>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</si>
  <si>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</si>
  <si>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</si>
  <si>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</si>
  <si>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</si>
  <si>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</si>
  <si>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</si>
  <si>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</si>
  <si>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</si>
  <si>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</si>
  <si>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</si>
  <si>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</si>
  <si>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</si>
  <si>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</si>
  <si>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</si>
  <si>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</si>
  <si>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</si>
  <si>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</si>
  <si>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</si>
  <si>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</si>
  <si>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</si>
  <si>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</si>
  <si>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</si>
  <si>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</si>
  <si>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</si>
  <si>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</si>
  <si>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</si>
  <si>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</si>
  <si>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</si>
  <si>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</si>
  <si>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</si>
  <si>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</si>
  <si>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</si>
  <si>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</si>
  <si>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</si>
  <si>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</si>
  <si>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</si>
  <si>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</si>
  <si>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</si>
  <si>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</si>
  <si>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</si>
  <si>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</si>
  <si>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</si>
  <si>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</si>
  <si>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</si>
  <si>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</si>
  <si>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</si>
  <si>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</si>
  <si>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</si>
  <si>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</si>
  <si>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</si>
  <si>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</si>
  <si>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</si>
  <si>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</si>
  <si>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</si>
  <si>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</si>
  <si>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</si>
  <si>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</si>
  <si>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</si>
  <si>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</si>
  <si>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</si>
  <si>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</si>
  <si>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</si>
  <si>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</si>
  <si>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</si>
  <si>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</si>
  <si>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</si>
  <si>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</si>
  <si>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</si>
  <si>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</si>
  <si>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</si>
  <si>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</si>
  <si>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</si>
  <si>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</si>
  <si>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</si>
  <si>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</si>
  <si>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</si>
  <si>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</si>
  <si>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</si>
  <si>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</si>
  <si>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</si>
  <si>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</si>
  <si>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</si>
  <si>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</si>
  <si>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</si>
  <si>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</si>
  <si>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</si>
  <si>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</si>
  <si>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</si>
  <si>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</si>
  <si>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</si>
  <si>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</si>
  <si>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</si>
  <si>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</si>
  <si>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</si>
  <si>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</si>
  <si>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</si>
  <si>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</si>
  <si>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</si>
  <si>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</si>
  <si>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</si>
  <si>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</si>
  <si>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</si>
  <si>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</si>
  <si>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</si>
  <si>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</si>
  <si>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</si>
  <si>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</si>
  <si>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</si>
  <si>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</si>
  <si>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</si>
  <si>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</si>
  <si>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</si>
  <si>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</si>
  <si>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</si>
  <si>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</si>
  <si>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</si>
  <si>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</si>
  <si>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</si>
  <si>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</si>
  <si>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</si>
  <si>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</si>
  <si>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</si>
  <si>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</si>
  <si>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</si>
  <si>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</si>
  <si>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</si>
  <si>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</si>
  <si>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</si>
  <si>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</si>
  <si>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</si>
  <si>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</si>
  <si>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</si>
  <si>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</si>
  <si>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</si>
  <si>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</si>
  <si>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</si>
  <si>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</si>
  <si>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</si>
  <si>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</si>
  <si>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</si>
  <si>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</si>
  <si>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</si>
  <si>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</si>
  <si>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</si>
  <si>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</si>
  <si>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</si>
  <si>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</si>
  <si>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</si>
  <si>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</si>
  <si>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</si>
  <si>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</si>
  <si>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</si>
  <si>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</si>
  <si>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</si>
  <si>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</si>
  <si>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</si>
  <si>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</si>
  <si>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</si>
  <si>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</si>
  <si>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</si>
  <si>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</si>
  <si>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</si>
  <si>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</si>
  <si>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</si>
  <si>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</si>
  <si>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</si>
  <si>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</si>
  <si>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</si>
  <si>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</si>
  <si>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</si>
  <si>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</si>
  <si>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</si>
  <si>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</si>
  <si>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</si>
  <si>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</si>
  <si>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</si>
  <si>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</si>
  <si>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</si>
  <si>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</si>
  <si>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</si>
  <si>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</si>
  <si>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</si>
  <si>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</si>
  <si>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</si>
  <si>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</si>
  <si>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</si>
  <si>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</si>
  <si>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</si>
  <si>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</si>
  <si>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</si>
  <si>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</si>
  <si>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</si>
  <si>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</si>
  <si>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</si>
  <si>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</si>
  <si>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</si>
  <si>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</si>
  <si>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</si>
  <si>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</si>
  <si>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</si>
  <si>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</si>
  <si>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</si>
  <si>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</si>
  <si>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</si>
  <si>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</si>
  <si>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</si>
  <si>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</si>
  <si>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</si>
  <si>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</si>
  <si>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</si>
  <si>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</si>
  <si>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</si>
  <si>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</si>
  <si>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</si>
  <si>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</si>
  <si>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</si>
  <si>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</si>
  <si>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</si>
  <si>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</si>
  <si>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</si>
  <si>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</si>
  <si>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</si>
  <si>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</si>
  <si>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</si>
  <si>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</si>
  <si>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</si>
  <si>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</si>
  <si>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</si>
  <si>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</si>
  <si>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</si>
  <si>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</si>
  <si>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</si>
  <si>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</si>
  <si>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</si>
  <si>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</si>
  <si>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</si>
  <si>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</si>
  <si>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</si>
  <si>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</si>
  <si>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</si>
  <si>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</si>
  <si>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</si>
  <si>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</si>
  <si>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</si>
  <si>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</si>
  <si>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</si>
  <si>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</si>
  <si>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</si>
  <si>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</si>
  <si>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</si>
  <si>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</si>
  <si>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</si>
  <si>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</si>
  <si>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</si>
  <si>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</si>
  <si>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</si>
  <si>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</si>
  <si>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</si>
  <si>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</si>
  <si>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</si>
  <si>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</si>
  <si>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</si>
  <si>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</si>
  <si>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</si>
  <si>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</si>
  <si>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</si>
  <si>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</si>
  <si>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</si>
  <si>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</si>
  <si>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</si>
  <si>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</si>
  <si>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</si>
  <si>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</si>
  <si>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</si>
  <si>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</si>
  <si>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</si>
  <si>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</si>
  <si>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</si>
  <si>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</si>
  <si>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</si>
  <si>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</si>
  <si>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</si>
  <si>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</si>
  <si>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</si>
  <si>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</si>
  <si>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</si>
  <si>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</si>
  <si>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</si>
  <si>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</si>
  <si>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</si>
  <si>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</si>
  <si>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</si>
  <si>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</si>
  <si>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</si>
  <si>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</si>
  <si>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</si>
  <si>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</si>
  <si>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</si>
  <si>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</si>
  <si>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</si>
  <si>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</si>
  <si>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</si>
  <si>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</si>
  <si>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</si>
  <si>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</si>
  <si>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</si>
  <si>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</si>
  <si>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</si>
  <si>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</si>
  <si>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</si>
  <si>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</si>
  <si>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</si>
  <si>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</si>
  <si>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</si>
  <si>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</si>
  <si>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</si>
  <si>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</si>
  <si>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</si>
  <si>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</si>
  <si>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</si>
  <si>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</si>
  <si>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</si>
  <si>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</si>
  <si>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</si>
  <si>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</si>
  <si>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</si>
  <si>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</si>
  <si>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</si>
  <si>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</si>
  <si>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</si>
  <si>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</si>
  <si>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</si>
  <si>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</si>
  <si>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</si>
  <si>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</si>
  <si>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</si>
  <si>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</si>
  <si>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</si>
  <si>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</si>
  <si>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</si>
  <si>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</si>
  <si>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</si>
  <si>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</si>
  <si>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</si>
  <si>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</si>
  <si>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</si>
  <si>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</si>
  <si>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</si>
  <si>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</si>
  <si>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</si>
  <si>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</si>
  <si>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</si>
  <si>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</si>
  <si>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</si>
  <si>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</si>
  <si>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</si>
  <si>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</si>
  <si>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</si>
  <si>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</si>
  <si>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</si>
  <si>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</si>
  <si>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</si>
  <si>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</si>
  <si>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</si>
  <si>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</si>
  <si>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</si>
  <si>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</si>
  <si>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</si>
  <si>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</si>
  <si>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</si>
  <si>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</si>
  <si>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</si>
  <si>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</si>
  <si>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</si>
  <si>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</si>
  <si>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</si>
  <si>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</si>
  <si>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</si>
  <si>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</si>
  <si>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</si>
  <si>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</si>
  <si>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</si>
  <si>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</si>
  <si>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</si>
  <si>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</si>
  <si>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</si>
  <si>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</si>
  <si>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</si>
  <si>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</si>
  <si>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</si>
  <si>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</si>
  <si>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</si>
  <si>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</si>
  <si>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</si>
  <si>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</si>
  <si>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</si>
  <si>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</si>
  <si>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</si>
  <si>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</si>
  <si>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</si>
  <si>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</si>
  <si>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</si>
  <si>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</si>
  <si>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</si>
  <si>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</si>
  <si>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</si>
  <si>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</si>
  <si>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</si>
  <si>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</si>
  <si>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</si>
  <si>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</si>
  <si>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</si>
  <si>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</si>
  <si>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</si>
  <si>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</si>
  <si>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</si>
  <si>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</si>
  <si>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</si>
  <si>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</si>
  <si>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</si>
  <si>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</si>
  <si>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</si>
  <si>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</si>
  <si>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</si>
  <si>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</si>
  <si>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</si>
  <si>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</si>
  <si>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</si>
  <si>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</si>
  <si>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</si>
  <si>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</si>
  <si>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</si>
  <si>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</si>
  <si>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</si>
  <si>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</si>
  <si>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</si>
  <si>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</si>
  <si>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</si>
  <si>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</si>
  <si>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</si>
  <si>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</si>
  <si>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</si>
  <si>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</si>
  <si>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</si>
  <si>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</si>
  <si>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</si>
  <si>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</si>
  <si>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</si>
  <si>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</si>
  <si>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</si>
  <si>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</si>
  <si>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</si>
  <si>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</si>
  <si>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</si>
  <si>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</si>
  <si>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</si>
  <si>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</si>
  <si>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</si>
  <si>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</si>
  <si>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</si>
  <si>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</si>
  <si>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</si>
  <si>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</si>
  <si>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</si>
  <si>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</si>
  <si>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</si>
  <si>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</si>
  <si>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</si>
  <si>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</si>
  <si>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</si>
  <si>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</si>
  <si>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</si>
  <si>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</si>
  <si>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</si>
  <si>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</si>
  <si>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</si>
  <si>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</si>
  <si>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</si>
  <si>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</si>
  <si>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</si>
  <si>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</si>
  <si>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</si>
  <si>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</si>
  <si>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</si>
  <si>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</si>
  <si>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</si>
  <si>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</si>
  <si>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</si>
  <si>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</si>
  <si>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</si>
  <si>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</si>
  <si>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</si>
  <si>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</si>
  <si>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</si>
  <si>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</si>
  <si>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</si>
  <si>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</si>
  <si>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</si>
  <si>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</si>
  <si>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</si>
  <si>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</si>
  <si>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</si>
  <si>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</si>
  <si>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</si>
  <si>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</si>
  <si>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</si>
  <si>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</si>
  <si>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</si>
  <si>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</si>
  <si>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</si>
  <si>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</si>
  <si>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</si>
  <si>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</si>
  <si>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</si>
  <si>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</si>
  <si>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</si>
  <si>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</si>
  <si>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</si>
  <si>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</si>
  <si>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</si>
  <si>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</si>
  <si>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</si>
  <si>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</si>
  <si>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</si>
  <si>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</si>
  <si>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</si>
  <si>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</si>
  <si>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</si>
  <si>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</si>
  <si>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</si>
  <si>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</si>
  <si>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</si>
  <si>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</si>
  <si>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</si>
  <si>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</si>
  <si>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</si>
  <si>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</si>
  <si>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</si>
  <si>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</si>
  <si>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</si>
  <si>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</si>
  <si>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</si>
  <si>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</si>
  <si>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</si>
  <si>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</si>
  <si>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</si>
  <si>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</si>
  <si>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</si>
  <si>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</si>
  <si>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</si>
  <si>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</si>
  <si>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</si>
  <si>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</si>
  <si>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</si>
  <si>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</si>
  <si>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</si>
  <si>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</si>
  <si>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</si>
  <si>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</si>
  <si>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</si>
  <si>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</si>
  <si>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</si>
  <si>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</si>
  <si>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</si>
  <si>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</si>
  <si>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</si>
  <si>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</si>
  <si>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</si>
  <si>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</si>
  <si>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</si>
  <si>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</si>
  <si>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</si>
  <si>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</si>
  <si>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</si>
  <si>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</si>
  <si>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</si>
  <si>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</si>
  <si>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</si>
  <si>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</si>
  <si>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</si>
  <si>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</si>
  <si>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</si>
  <si>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</si>
  <si>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</si>
  <si>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</si>
  <si>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</si>
  <si>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</si>
  <si>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</si>
  <si>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</si>
  <si>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</si>
  <si>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</si>
  <si>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</si>
  <si>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</si>
  <si>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</si>
  <si>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</si>
  <si>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</si>
  <si>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</si>
  <si>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</si>
  <si>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</si>
  <si>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</si>
  <si>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</si>
  <si>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</si>
  <si>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</si>
  <si>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</si>
  <si>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</si>
  <si>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</si>
  <si>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</si>
  <si>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</si>
  <si>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</si>
  <si>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</si>
  <si>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</si>
  <si>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</si>
  <si>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</si>
  <si>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</si>
  <si>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</si>
  <si>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</si>
  <si>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</si>
  <si>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</si>
  <si>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</si>
  <si>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</si>
  <si>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</si>
  <si>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</si>
  <si>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</si>
  <si>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</si>
  <si>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</si>
  <si>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</si>
  <si>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</si>
  <si>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</si>
  <si>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</si>
  <si>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</si>
  <si>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</si>
  <si>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</si>
  <si>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</si>
  <si>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</si>
  <si>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</si>
  <si>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</si>
  <si>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</si>
  <si>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</si>
  <si>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</si>
  <si>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</si>
  <si>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</si>
  <si>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</si>
  <si>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</si>
  <si>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</si>
  <si>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</si>
  <si>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</si>
  <si>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</si>
  <si>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</si>
  <si>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</si>
  <si>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</si>
  <si>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</si>
  <si>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</si>
  <si>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</si>
  <si>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</si>
  <si>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</si>
  <si>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</si>
  <si>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</si>
  <si>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</si>
  <si>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</si>
  <si>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</si>
  <si>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</si>
  <si>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</si>
  <si>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</si>
  <si>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</si>
  <si>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</si>
  <si>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</si>
  <si>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</si>
  <si>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</si>
  <si>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</si>
  <si>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</si>
  <si>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</si>
  <si>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</si>
  <si>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</si>
  <si>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</si>
  <si>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</si>
  <si>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</si>
  <si>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</si>
  <si>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</si>
  <si>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</si>
  <si>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</si>
  <si>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</si>
  <si>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</si>
  <si>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</si>
  <si>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</si>
  <si>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</si>
  <si>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</si>
  <si>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</si>
  <si>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</si>
  <si>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</si>
  <si>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</si>
  <si>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</si>
  <si>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</si>
  <si>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</si>
  <si>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</si>
  <si>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</si>
  <si>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</si>
  <si>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</si>
  <si>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</si>
  <si>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</si>
  <si>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</si>
  <si>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</si>
  <si>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</si>
  <si>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</si>
  <si>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</si>
  <si>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</si>
  <si>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</si>
  <si>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</si>
  <si>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</si>
  <si>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</si>
  <si>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</si>
  <si>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</si>
  <si>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</si>
  <si>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</si>
  <si>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</si>
  <si>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</si>
  <si>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</si>
  <si>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</si>
  <si>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</si>
  <si>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</si>
  <si>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</si>
  <si>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</si>
  <si>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</si>
  <si>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</si>
  <si>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</si>
  <si>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</si>
  <si>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</si>
  <si>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</si>
  <si>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</si>
  <si>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</si>
  <si>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</si>
  <si>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</si>
  <si>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</si>
  <si>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</si>
  <si>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</si>
  <si>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</si>
  <si>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</si>
  <si>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</si>
  <si>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</si>
  <si>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</si>
  <si>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</si>
  <si>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</si>
  <si>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</si>
  <si>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</si>
  <si>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</si>
  <si>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</si>
  <si>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</si>
  <si>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</si>
  <si>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</si>
  <si>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</si>
  <si>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</si>
  <si>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</si>
  <si>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</si>
  <si>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</si>
  <si>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</si>
  <si>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</si>
  <si>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</si>
  <si>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</si>
  <si>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</si>
  <si>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</si>
  <si>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</si>
  <si>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</si>
  <si>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</si>
  <si>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</si>
  <si>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</si>
  <si>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</si>
  <si>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</si>
  <si>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</si>
  <si>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</si>
  <si>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</si>
  <si>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</si>
  <si>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</si>
  <si>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</si>
  <si>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</si>
  <si>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</si>
  <si>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</si>
  <si>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</si>
  <si>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</si>
  <si>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</si>
  <si>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</si>
  <si>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</si>
  <si>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</si>
  <si>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</si>
  <si>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</si>
  <si>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</si>
  <si>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</si>
  <si>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</si>
  <si>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</si>
  <si>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</si>
  <si>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</si>
  <si>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</si>
  <si>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</si>
  <si>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</si>
  <si>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</si>
  <si>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</si>
  <si>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</si>
  <si>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</si>
  <si>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</si>
  <si>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</si>
  <si>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</si>
  <si>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</si>
  <si>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</si>
  <si>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</si>
  <si>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</si>
  <si>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</si>
  <si>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</si>
  <si>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</si>
  <si>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</si>
  <si>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</si>
  <si>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</si>
  <si>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</si>
  <si>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</si>
  <si>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</si>
  <si>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</si>
  <si>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</si>
  <si>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</si>
  <si>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</si>
  <si>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</si>
  <si>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</si>
  <si>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</si>
  <si>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</si>
  <si>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</si>
  <si>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</si>
  <si>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</si>
  <si>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</si>
  <si>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</si>
  <si>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</si>
  <si>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</si>
  <si>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</si>
  <si>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</si>
  <si>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</si>
  <si>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</si>
  <si>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</si>
  <si>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</si>
  <si>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</si>
  <si>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</si>
  <si>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</si>
  <si>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</si>
  <si>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</si>
  <si>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</si>
  <si>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</si>
  <si>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</si>
  <si>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</si>
  <si>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</si>
  <si>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</si>
  <si>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</si>
  <si>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</si>
  <si>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</si>
  <si>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</si>
  <si>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</si>
  <si>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</si>
  <si>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</si>
  <si>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</si>
  <si>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</si>
  <si>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</si>
  <si>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</si>
  <si>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</si>
  <si>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</si>
  <si>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</si>
  <si>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</si>
  <si>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</si>
  <si>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</si>
  <si>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</si>
  <si>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</si>
  <si>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</si>
  <si>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</si>
  <si>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</si>
  <si>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</si>
  <si>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</si>
  <si>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</si>
  <si>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</si>
  <si>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</si>
  <si>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</si>
  <si>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</si>
  <si>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</si>
  <si>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</si>
  <si>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</si>
  <si>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</si>
  <si>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</si>
  <si>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</si>
  <si>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</si>
  <si>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</si>
  <si>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</si>
  <si>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</si>
  <si>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</si>
  <si>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</si>
  <si>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</si>
  <si>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</si>
  <si>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</si>
  <si>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</si>
  <si>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</si>
  <si>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</si>
  <si>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</si>
  <si>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</si>
  <si>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</si>
  <si>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</si>
  <si>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</si>
  <si>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</si>
  <si>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</si>
  <si>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</si>
  <si>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</si>
  <si>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</si>
  <si>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</si>
  <si>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</si>
  <si>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</si>
  <si>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</si>
  <si>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</si>
  <si>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</si>
  <si>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</si>
  <si>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</si>
  <si>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</si>
  <si>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</si>
  <si>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</si>
  <si>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</si>
  <si>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</si>
  <si>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</si>
  <si>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</si>
  <si>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</si>
  <si>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</si>
  <si>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</si>
  <si>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</si>
  <si>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</si>
  <si>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</si>
  <si>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</si>
  <si>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</si>
  <si>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</si>
  <si>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</si>
  <si>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</si>
  <si>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</si>
  <si>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</si>
  <si>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</si>
  <si>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</si>
  <si>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</si>
  <si>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</si>
  <si>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</si>
  <si>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</si>
  <si>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</si>
  <si>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</si>
  <si>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</si>
  <si>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</si>
  <si>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</si>
  <si>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</si>
  <si>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</si>
  <si>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</si>
  <si>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</si>
  <si>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</si>
  <si>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</si>
  <si>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</si>
  <si>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</si>
  <si>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</si>
  <si>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</si>
  <si>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</si>
  <si>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</si>
  <si>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</si>
  <si>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</si>
  <si>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</si>
  <si>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</si>
  <si>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</si>
  <si>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</si>
  <si>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</si>
  <si>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</si>
  <si>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</si>
  <si>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</si>
  <si>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</si>
  <si>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</si>
  <si>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</si>
  <si>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</si>
  <si>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</si>
  <si>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</si>
  <si>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</si>
  <si>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</si>
  <si>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</si>
  <si>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</si>
  <si>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</si>
  <si>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</si>
  <si>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</si>
  <si>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</si>
  <si>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</si>
  <si>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</si>
  <si>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</si>
  <si>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</si>
  <si>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</si>
  <si>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</si>
  <si>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</si>
  <si>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</si>
  <si>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</si>
  <si>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</si>
  <si>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</si>
  <si>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</si>
  <si>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</si>
  <si>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</si>
  <si>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</si>
  <si>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</si>
  <si>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</si>
  <si>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</si>
  <si>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</si>
  <si>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</si>
  <si>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</si>
  <si>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</si>
  <si>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</si>
  <si>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</si>
  <si>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</si>
  <si>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</si>
  <si>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</si>
  <si>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</si>
  <si>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</si>
  <si>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</si>
  <si>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</si>
  <si>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</si>
  <si>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</si>
  <si>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</si>
  <si>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</si>
  <si>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</si>
  <si>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</si>
  <si>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</si>
  <si>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</si>
  <si>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</si>
  <si>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</si>
  <si>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</si>
  <si>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</si>
  <si>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</si>
  <si>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</si>
  <si>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</si>
  <si>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</si>
  <si>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</si>
  <si>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</si>
  <si>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</si>
  <si>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</si>
  <si>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</si>
  <si>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</si>
  <si>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</si>
  <si>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</si>
  <si>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</si>
  <si>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</si>
  <si>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</si>
  <si>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</si>
  <si>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</si>
  <si>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</si>
  <si>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</si>
  <si>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</si>
  <si>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</si>
  <si>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</si>
  <si>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</si>
  <si>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</si>
  <si>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</si>
  <si>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</si>
  <si>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</si>
  <si>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</si>
  <si>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</si>
  <si>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</si>
  <si>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</si>
  <si>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</si>
  <si>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</si>
  <si>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</si>
  <si>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</si>
  <si>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</si>
  <si>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</si>
  <si>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</si>
  <si>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</si>
  <si>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</si>
  <si>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</si>
  <si>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</si>
  <si>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</si>
  <si>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</si>
  <si>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</si>
  <si>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</si>
  <si>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</si>
  <si>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</si>
  <si>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</si>
  <si>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</si>
  <si>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</si>
  <si>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</si>
  <si>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</si>
  <si>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</si>
  <si>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</si>
  <si>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</si>
  <si>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</si>
  <si>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</si>
  <si>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</si>
  <si>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</si>
  <si>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</si>
  <si>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</si>
  <si>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</si>
  <si>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</si>
  <si>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</si>
  <si>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</si>
  <si>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</si>
  <si>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</si>
  <si>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</si>
  <si>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</si>
  <si>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</si>
  <si>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</si>
  <si>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</si>
  <si>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</si>
  <si>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</si>
  <si>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</si>
  <si>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</si>
  <si>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</si>
  <si>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</si>
  <si>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</si>
  <si>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</si>
  <si>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</si>
  <si>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</si>
  <si>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</si>
  <si>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</si>
  <si>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</si>
  <si>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</si>
  <si>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</si>
  <si>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</si>
  <si>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</si>
  <si>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</si>
  <si>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</si>
  <si>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</si>
  <si>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</si>
  <si>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</si>
  <si>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</si>
  <si>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</si>
  <si>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</si>
  <si>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</si>
  <si>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</si>
  <si>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</si>
  <si>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</si>
  <si>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</si>
  <si>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</si>
  <si>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</si>
  <si>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</si>
  <si>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</si>
  <si>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</si>
  <si>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</si>
  <si>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</si>
  <si>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</si>
  <si>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</si>
  <si>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</si>
  <si>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</si>
  <si>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</si>
  <si>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</si>
  <si>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</si>
  <si>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</si>
  <si>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</si>
  <si>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</si>
  <si>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</si>
  <si>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</si>
  <si>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</si>
  <si>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</si>
  <si>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</si>
  <si>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</si>
  <si>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</si>
  <si>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</si>
  <si>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</si>
  <si>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</si>
  <si>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</si>
  <si>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</si>
  <si>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</si>
  <si>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</si>
  <si>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</si>
  <si>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</si>
  <si>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</si>
  <si>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</si>
  <si>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</si>
  <si>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</si>
  <si>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</si>
  <si>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</si>
  <si>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</si>
  <si>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</si>
  <si>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</si>
  <si>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</si>
  <si>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</si>
  <si>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</si>
  <si>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</si>
  <si>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</si>
  <si>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</si>
  <si>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</si>
  <si>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</si>
  <si>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</si>
  <si>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</si>
  <si>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</si>
  <si>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</si>
  <si>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</si>
  <si>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</si>
  <si>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</si>
  <si>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</si>
  <si>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</si>
  <si>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</si>
  <si>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</si>
  <si>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</si>
  <si>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</si>
  <si>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</si>
  <si>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</si>
  <si>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</si>
  <si>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</si>
  <si>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</si>
  <si>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</si>
  <si>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</si>
  <si>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</si>
  <si>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</si>
  <si>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</si>
  <si>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</si>
  <si>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</si>
  <si>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</si>
  <si>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</si>
  <si>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</si>
  <si>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</si>
  <si>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</si>
  <si>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</si>
  <si>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</si>
  <si>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</si>
  <si>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</si>
  <si>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</si>
  <si>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</si>
  <si>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</si>
  <si>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</si>
  <si>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</si>
  <si>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</si>
  <si>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</si>
  <si>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</si>
  <si>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</si>
  <si>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</si>
  <si>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</si>
  <si>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</si>
  <si>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</si>
  <si>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</si>
  <si>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</si>
  <si>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</si>
  <si>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</si>
  <si>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</si>
  <si>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</si>
  <si>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</si>
  <si>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</si>
  <si>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</si>
  <si>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</si>
  <si>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</si>
  <si>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</si>
  <si>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</si>
  <si>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</si>
  <si>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</si>
  <si>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</si>
  <si>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</si>
  <si>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</si>
  <si>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</si>
  <si>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</si>
  <si>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</si>
  <si>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</si>
  <si>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</si>
  <si>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</si>
  <si>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</si>
  <si>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</si>
  <si>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</si>
  <si>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</si>
  <si>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</si>
  <si>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</si>
  <si>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</si>
  <si>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</si>
  <si>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</si>
  <si>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</si>
  <si>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</si>
  <si>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</si>
  <si>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</si>
  <si>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</si>
  <si>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</si>
  <si>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</si>
  <si>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</si>
  <si>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</si>
  <si>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</si>
  <si>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</si>
  <si>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</si>
  <si>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</si>
  <si>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</si>
  <si>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</si>
  <si>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</si>
  <si>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</si>
  <si>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</si>
  <si>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</si>
  <si>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</si>
  <si>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</si>
  <si>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</si>
  <si>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</si>
  <si>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</si>
  <si>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</si>
  <si>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</si>
  <si>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</si>
  <si>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</si>
  <si>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</si>
  <si>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</si>
  <si>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</si>
  <si>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</si>
  <si>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</si>
  <si>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</si>
  <si>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</si>
  <si>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</si>
  <si>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</si>
  <si>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</si>
  <si>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</si>
  <si>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</si>
  <si>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</si>
  <si>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</si>
  <si>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</si>
  <si>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</si>
  <si>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</si>
  <si>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</si>
  <si>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</si>
  <si>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</si>
  <si>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</si>
  <si>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</si>
  <si>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</si>
  <si>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</si>
  <si>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</si>
  <si>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</si>
  <si>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</si>
  <si>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</si>
  <si>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</si>
  <si>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</si>
  <si>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</si>
  <si>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</si>
  <si>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</si>
  <si>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</si>
  <si>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</si>
  <si>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</si>
  <si>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</si>
  <si>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</si>
  <si>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</si>
  <si>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</si>
  <si>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</si>
  <si>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</si>
  <si>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</si>
  <si>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</si>
  <si>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</si>
  <si>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</si>
  <si>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</si>
  <si>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</si>
  <si>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</si>
  <si>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</si>
  <si>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</si>
  <si>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</si>
  <si>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</si>
  <si>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</si>
  <si>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</si>
  <si>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</si>
  <si>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</si>
  <si>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</si>
  <si>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</si>
  <si>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</si>
  <si>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</si>
  <si>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</si>
  <si>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</si>
  <si>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</si>
  <si>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</si>
  <si>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</si>
  <si>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</si>
  <si>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</si>
  <si>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</si>
  <si>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</si>
  <si>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</si>
  <si>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</si>
  <si>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</si>
  <si>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</si>
  <si>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</si>
  <si>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</si>
  <si>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</si>
  <si>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</si>
  <si>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</si>
  <si>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</si>
  <si>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</si>
  <si>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</si>
  <si>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</si>
  <si>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</si>
  <si>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</si>
  <si>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</si>
  <si>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</si>
  <si>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</si>
  <si>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</si>
  <si>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</si>
  <si>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</si>
  <si>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</si>
  <si>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</si>
  <si>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</si>
  <si>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</si>
  <si>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</si>
  <si>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</si>
  <si>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</si>
  <si>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</si>
  <si>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</si>
  <si>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</si>
  <si>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</si>
  <si>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</si>
  <si>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</si>
  <si>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</si>
  <si>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</si>
  <si>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</si>
  <si>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</si>
  <si>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</si>
  <si>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</si>
  <si>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</si>
  <si>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</si>
  <si>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</si>
  <si>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</si>
  <si>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</si>
  <si>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</si>
  <si>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</si>
  <si>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</si>
  <si>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</si>
  <si>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</si>
  <si>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</si>
  <si>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</si>
  <si>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</si>
  <si>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</si>
  <si>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</si>
  <si>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</si>
  <si>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</si>
  <si>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</si>
  <si>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</si>
  <si>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</si>
  <si>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</si>
  <si>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</si>
  <si>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</si>
  <si>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</si>
  <si>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</si>
  <si>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</si>
  <si>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</si>
  <si>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</si>
  <si>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</si>
  <si>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</si>
  <si>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</si>
  <si>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</si>
  <si>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</si>
  <si>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</si>
  <si>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</si>
  <si>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</si>
  <si>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</si>
  <si>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</si>
  <si>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</si>
  <si>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</si>
  <si>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</si>
  <si>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</si>
  <si>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</si>
  <si>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</si>
  <si>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</si>
  <si>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</si>
  <si>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</si>
  <si>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</si>
  <si>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</si>
  <si>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</si>
  <si>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</si>
  <si>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</si>
  <si>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</si>
  <si>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</si>
  <si>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</si>
  <si>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</si>
  <si>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</si>
  <si>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</si>
  <si>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</si>
  <si>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</si>
  <si>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</si>
  <si>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</si>
  <si>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</si>
  <si>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</si>
  <si>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</si>
  <si>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</si>
  <si>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</si>
  <si>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</si>
  <si>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</si>
  <si>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</si>
  <si>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</si>
  <si>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</si>
  <si>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</si>
  <si>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</si>
  <si>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</si>
  <si>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</si>
  <si>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</si>
  <si>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</si>
  <si>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</si>
  <si>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</si>
  <si>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</si>
  <si>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</si>
  <si>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</si>
  <si>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</si>
  <si>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</si>
  <si>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</si>
  <si>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</si>
  <si>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</si>
  <si>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</si>
  <si>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</si>
  <si>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</si>
  <si>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</si>
  <si>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</si>
  <si>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</si>
  <si>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</si>
  <si>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</si>
  <si>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</si>
  <si>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</si>
  <si>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</si>
  <si>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</si>
  <si>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</si>
  <si>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</si>
  <si>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</si>
  <si>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</si>
  <si>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</si>
  <si>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</si>
  <si>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</si>
  <si>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</si>
  <si>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</si>
  <si>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</si>
  <si>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</si>
  <si>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</si>
  <si>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</si>
  <si>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</si>
  <si>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</si>
  <si>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</si>
  <si>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</si>
  <si>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</si>
  <si>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</si>
  <si>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</si>
  <si>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</si>
  <si>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</si>
  <si>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</si>
  <si>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</si>
  <si>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</si>
  <si>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</si>
  <si>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</si>
  <si>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</si>
  <si>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</si>
  <si>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</si>
  <si>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</si>
  <si>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</si>
  <si>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</si>
  <si>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</si>
  <si>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</si>
  <si>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</si>
  <si>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</si>
  <si>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</si>
  <si>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</si>
  <si>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</si>
  <si>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</si>
  <si>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</si>
  <si>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</si>
  <si>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</si>
  <si>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</si>
  <si>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</si>
  <si>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</si>
  <si>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</si>
  <si>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</si>
  <si>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</si>
  <si>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</si>
  <si>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</si>
  <si>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</si>
  <si>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</si>
  <si>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</si>
  <si>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</si>
  <si>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</si>
  <si>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</si>
  <si>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</si>
  <si>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</si>
  <si>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</si>
  <si>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</si>
  <si>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</si>
  <si>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</si>
  <si>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</si>
  <si>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</si>
  <si>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</si>
  <si>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</si>
  <si>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</si>
  <si>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</si>
  <si>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</si>
  <si>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</si>
  <si>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</si>
  <si>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</si>
  <si>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</si>
  <si>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</si>
  <si>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</si>
  <si>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</si>
  <si>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</si>
  <si>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</si>
  <si>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</si>
  <si>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</si>
  <si>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</si>
  <si>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</si>
  <si>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</si>
  <si>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</si>
  <si>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</si>
  <si>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</si>
  <si>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</si>
  <si>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</si>
  <si>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</si>
  <si>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</si>
  <si>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</si>
  <si>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</si>
  <si>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</si>
  <si>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</si>
  <si>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</si>
  <si>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</si>
  <si>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</si>
  <si>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</si>
  <si>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</si>
  <si>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</si>
  <si>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</si>
  <si>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</si>
  <si>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</si>
  <si>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</si>
  <si>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</si>
  <si>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</si>
  <si>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</si>
  <si>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</si>
  <si>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</si>
  <si>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</si>
  <si>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</si>
  <si>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</si>
  <si>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</si>
  <si>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</si>
  <si>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</si>
  <si>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</si>
  <si>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</si>
  <si>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</si>
  <si>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</si>
  <si>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</si>
  <si>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</si>
  <si>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</si>
  <si>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</si>
  <si>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</si>
  <si>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</si>
  <si>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</si>
  <si>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</si>
  <si>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</si>
  <si>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</si>
  <si>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</si>
  <si>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</si>
  <si>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</si>
  <si>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</si>
  <si>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</si>
  <si>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</si>
  <si>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</si>
  <si>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</si>
  <si>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</si>
  <si>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</si>
  <si>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</si>
  <si>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</si>
  <si>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</si>
  <si>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</si>
  <si>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</si>
  <si>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</si>
  <si>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</si>
  <si>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</si>
  <si>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</si>
  <si>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</si>
  <si>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</si>
  <si>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</si>
  <si>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</si>
  <si>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</si>
  <si>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</si>
  <si>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</si>
  <si>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</si>
  <si>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</si>
  <si>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</si>
  <si>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</si>
  <si>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</si>
  <si>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</si>
  <si>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</si>
  <si>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</si>
  <si>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</si>
  <si>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</si>
  <si>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</si>
  <si>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</si>
  <si>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</si>
  <si>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</si>
  <si>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</si>
  <si>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</si>
  <si>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</si>
  <si>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</si>
  <si>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</si>
  <si>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</si>
  <si>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</si>
  <si>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</si>
  <si>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</si>
  <si>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</si>
  <si>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</si>
  <si>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</si>
  <si>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</si>
  <si>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</si>
  <si>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</si>
  <si>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</si>
  <si>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</si>
  <si>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</si>
  <si>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</si>
  <si>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</si>
  <si>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</si>
  <si>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</si>
  <si>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</si>
  <si>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</si>
  <si>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</si>
  <si>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</si>
  <si>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</si>
  <si>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</si>
  <si>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</si>
  <si>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</si>
  <si>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</si>
  <si>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</si>
  <si>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</si>
  <si>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</si>
  <si>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</si>
  <si>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</si>
  <si>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</si>
  <si>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</si>
  <si>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</si>
  <si>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</si>
  <si>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</si>
  <si>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</si>
  <si>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</si>
  <si>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</si>
  <si>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</si>
  <si>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</si>
  <si>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</si>
  <si>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</si>
  <si>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</si>
  <si>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</si>
  <si>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</si>
  <si>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</si>
  <si>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</si>
  <si>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</si>
  <si>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</si>
  <si>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</si>
  <si>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</si>
  <si>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</si>
  <si>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</si>
  <si>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</si>
  <si>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</si>
  <si>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</si>
  <si>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</si>
  <si>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</si>
  <si>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</si>
  <si>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</si>
  <si>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</si>
  <si>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</si>
  <si>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</si>
  <si>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</si>
  <si>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</si>
  <si>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</si>
  <si>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</si>
  <si>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</si>
  <si>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</si>
  <si>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</si>
  <si>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</si>
  <si>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</si>
  <si>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</si>
  <si>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</si>
  <si>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</si>
  <si>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</si>
  <si>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</si>
  <si>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</si>
  <si>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</si>
  <si>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</si>
  <si>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</si>
  <si>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</si>
  <si>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</si>
  <si>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</si>
  <si>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</si>
  <si>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</si>
  <si>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</si>
  <si>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</si>
  <si>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</si>
  <si>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</si>
  <si>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</si>
  <si>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</si>
  <si>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</si>
  <si>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</si>
  <si>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</si>
  <si>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</si>
  <si>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</si>
  <si>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</si>
  <si>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</si>
  <si>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</si>
  <si>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</si>
  <si>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</si>
  <si>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</si>
  <si>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</si>
  <si>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</si>
  <si>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</si>
  <si>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</si>
  <si>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</si>
  <si>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</si>
  <si>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</si>
  <si>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</si>
  <si>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</si>
  <si>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</si>
  <si>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</si>
  <si>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</si>
  <si>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</si>
  <si>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</si>
  <si>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</si>
  <si>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</si>
  <si>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</si>
  <si>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</si>
  <si>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</si>
  <si>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</si>
  <si>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</si>
  <si>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</si>
  <si>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</si>
  <si>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</si>
  <si>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</si>
  <si>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</si>
  <si>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</si>
  <si>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</si>
  <si>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</si>
  <si>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</si>
  <si>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</si>
  <si>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</si>
  <si>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</si>
  <si>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</si>
  <si>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</si>
  <si>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</si>
  <si>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</si>
  <si>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</si>
  <si>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</si>
  <si>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</si>
  <si>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</si>
  <si>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</si>
  <si>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</si>
  <si>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</si>
  <si>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</si>
  <si>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</si>
  <si>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</si>
  <si>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</si>
  <si>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</si>
  <si>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</si>
  <si>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</si>
  <si>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</si>
  <si>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</si>
  <si>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</si>
  <si>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</si>
  <si>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</si>
  <si>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</si>
  <si>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</si>
  <si>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</si>
  <si>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</si>
  <si>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</si>
  <si>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</si>
  <si>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</si>
  <si>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</si>
  <si>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</si>
  <si>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</si>
  <si>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</si>
  <si>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</si>
  <si>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</si>
  <si>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</si>
  <si>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</si>
  <si>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</si>
  <si>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</si>
  <si>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</si>
  <si>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</si>
  <si>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</si>
  <si>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</si>
  <si>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</si>
  <si>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</si>
  <si>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</si>
  <si>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</si>
  <si>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</si>
  <si>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</si>
  <si>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</si>
  <si>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</si>
  <si>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</si>
  <si>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</si>
  <si>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</si>
  <si>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</si>
  <si>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</si>
  <si>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</si>
  <si>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</si>
  <si>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</si>
  <si>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</si>
  <si>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</si>
  <si>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</si>
  <si>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</si>
  <si>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</si>
  <si>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</si>
  <si>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</si>
  <si>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</si>
  <si>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</si>
  <si>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</si>
  <si>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</si>
  <si>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</si>
  <si>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</si>
  <si>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</si>
  <si>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</si>
  <si>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</si>
  <si>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</si>
  <si>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</si>
  <si>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</si>
  <si>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</si>
  <si>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</si>
  <si>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</si>
  <si>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</si>
  <si>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</si>
  <si>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</si>
  <si>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</si>
  <si>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</si>
  <si>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</si>
  <si>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</si>
  <si>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</si>
  <si>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</si>
  <si>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</si>
  <si>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</si>
  <si>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</si>
  <si>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</si>
  <si>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</si>
  <si>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</si>
  <si>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</si>
  <si>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</si>
  <si>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</si>
  <si>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</si>
  <si>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</si>
  <si>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</si>
  <si>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</si>
  <si>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</si>
  <si>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</si>
  <si>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</si>
  <si>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</si>
  <si>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</si>
  <si>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</si>
  <si>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</si>
  <si>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</si>
  <si>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</si>
  <si>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</si>
  <si>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</si>
  <si>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</si>
  <si>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</si>
  <si>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</si>
  <si>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</si>
  <si>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</si>
  <si>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</si>
  <si>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</si>
  <si>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</si>
  <si>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</si>
  <si>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</si>
  <si>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</si>
  <si>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</si>
  <si>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</si>
  <si>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</si>
  <si>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</si>
  <si>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</si>
  <si>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</si>
  <si>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</si>
  <si>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</si>
  <si>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</si>
  <si>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</si>
  <si>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</si>
  <si>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</si>
  <si>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</si>
  <si>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</si>
  <si>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</si>
  <si>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</si>
  <si>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</si>
  <si>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</si>
  <si>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</si>
  <si>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</si>
  <si>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</si>
  <si>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</si>
  <si>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</si>
  <si>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</si>
  <si>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</si>
  <si>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</si>
  <si>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</si>
  <si>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</si>
  <si>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</si>
  <si>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</si>
  <si>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</si>
  <si>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</si>
  <si>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</si>
  <si>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</si>
  <si>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</si>
  <si>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</si>
  <si>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</si>
  <si>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</si>
  <si>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</si>
  <si>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</si>
  <si>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</si>
  <si>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</si>
  <si>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</si>
  <si>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</si>
  <si>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</si>
  <si>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</si>
  <si>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</si>
  <si>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</si>
  <si>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</si>
  <si>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</si>
  <si>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</si>
  <si>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</si>
  <si>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</si>
  <si>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</si>
  <si>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</si>
  <si>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</si>
  <si>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</si>
  <si>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</si>
  <si>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</si>
  <si>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</si>
  <si>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</si>
  <si>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</si>
  <si>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</si>
  <si>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</si>
  <si>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</si>
  <si>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</si>
  <si>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</si>
  <si>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</si>
  <si>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</si>
  <si>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</si>
  <si>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</si>
  <si>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</si>
  <si>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</si>
  <si>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</si>
  <si>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</si>
  <si>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</si>
  <si>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</si>
  <si>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</si>
  <si>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</si>
  <si>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</si>
  <si>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</si>
  <si>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</si>
  <si>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</si>
  <si>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</si>
  <si>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</si>
  <si>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</si>
  <si>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</si>
  <si>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</si>
  <si>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</si>
  <si>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</si>
  <si>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</si>
  <si>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</si>
  <si>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</si>
  <si>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</si>
  <si>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</si>
  <si>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</si>
  <si>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</si>
  <si>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</si>
  <si>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</si>
  <si>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</si>
  <si>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</si>
  <si>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</si>
  <si>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</si>
  <si>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</si>
  <si>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</si>
  <si>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</si>
  <si>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</si>
  <si>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</si>
  <si>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</si>
  <si>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</si>
  <si>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</si>
  <si>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</si>
  <si>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</si>
  <si>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</si>
  <si>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</si>
  <si>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</si>
  <si>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</si>
  <si>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</si>
  <si>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</si>
  <si>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</si>
  <si>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</si>
  <si>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</si>
  <si>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</si>
  <si>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</si>
  <si>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</si>
  <si>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</si>
  <si>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</si>
  <si>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</si>
  <si>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</si>
  <si>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</si>
  <si>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</si>
  <si>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</si>
  <si>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</si>
  <si>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</si>
  <si>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</si>
  <si>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</si>
  <si>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</si>
  <si>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</si>
  <si>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</si>
  <si>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</si>
  <si>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</si>
  <si>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</si>
  <si>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</si>
  <si>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</si>
  <si>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</si>
  <si>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</si>
  <si>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</si>
  <si>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</si>
  <si>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</si>
  <si>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</si>
  <si>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</si>
  <si>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</si>
  <si>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</si>
  <si>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</si>
  <si>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</si>
  <si>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</si>
  <si>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</si>
  <si>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</si>
  <si>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</si>
  <si>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</si>
  <si>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</si>
  <si>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</si>
  <si>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</si>
  <si>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</si>
  <si>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</si>
  <si>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</si>
  <si>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</si>
  <si>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</si>
  <si>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</si>
  <si>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</si>
  <si>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</si>
  <si>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</si>
  <si>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</si>
  <si>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</si>
  <si>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</si>
  <si>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</si>
  <si>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</si>
  <si>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</si>
  <si>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</si>
  <si>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</si>
  <si>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</si>
  <si>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</si>
  <si>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</si>
  <si>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</si>
  <si>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</si>
  <si>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</si>
  <si>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</si>
  <si>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</si>
  <si>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</si>
  <si>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</si>
  <si>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</si>
  <si>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</si>
  <si>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</si>
  <si>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</si>
  <si>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</si>
  <si>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</si>
  <si>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</si>
  <si>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</si>
  <si>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</si>
  <si>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</si>
  <si>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</si>
  <si>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</si>
  <si>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</si>
  <si>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</si>
  <si>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</si>
  <si>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</si>
  <si>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</si>
  <si>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</si>
  <si>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</si>
  <si>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</si>
  <si>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</si>
  <si>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</si>
  <si>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</si>
  <si>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</si>
  <si>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</si>
  <si>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</si>
  <si>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</si>
  <si>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</si>
  <si>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</si>
  <si>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</si>
  <si>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</si>
  <si>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</si>
  <si>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</si>
  <si>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</si>
  <si>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</si>
  <si>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</si>
  <si>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</si>
  <si>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</si>
  <si>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</si>
  <si>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</si>
  <si>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</si>
  <si>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</si>
  <si>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</si>
  <si>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</si>
  <si>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</si>
  <si>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</si>
  <si>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</si>
  <si>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</si>
  <si>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</si>
  <si>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</si>
  <si>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</si>
  <si>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</si>
  <si>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</si>
  <si>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</si>
  <si>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</si>
  <si>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</si>
  <si>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</si>
  <si>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</si>
  <si>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</si>
  <si>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</si>
  <si>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</si>
  <si>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</si>
  <si>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</si>
  <si>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</si>
  <si>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</si>
  <si>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</si>
  <si>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</si>
  <si>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</si>
  <si>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</si>
  <si>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</si>
  <si>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</si>
  <si>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</si>
  <si>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</si>
  <si>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</si>
  <si>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</si>
  <si>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</si>
  <si>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</si>
  <si>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</si>
  <si>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</si>
  <si>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</si>
  <si>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</si>
  <si>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</si>
  <si>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</si>
  <si>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</si>
  <si>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</si>
  <si>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</si>
  <si>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</si>
  <si>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</si>
  <si>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</si>
  <si>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</si>
  <si>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</si>
  <si>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</si>
  <si>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</si>
  <si>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</si>
  <si>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</si>
  <si>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</si>
  <si>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</si>
  <si>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</si>
  <si>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</si>
  <si>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</si>
  <si>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</si>
  <si>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</si>
  <si>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</si>
  <si>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</si>
  <si>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</si>
  <si>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</si>
  <si>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</si>
  <si>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</si>
  <si>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</si>
  <si>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</si>
  <si>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</si>
  <si>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</si>
  <si>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</si>
  <si>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</si>
  <si>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</si>
  <si>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</si>
  <si>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</si>
  <si>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</si>
  <si>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</si>
  <si>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</si>
  <si>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</si>
  <si>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</si>
  <si>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</si>
  <si>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</si>
  <si>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</si>
  <si>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</si>
  <si>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</si>
  <si>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</si>
  <si>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</si>
  <si>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</si>
  <si>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</si>
  <si>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</si>
  <si>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</si>
  <si>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</si>
  <si>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</si>
  <si>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</si>
  <si>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</si>
  <si>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</si>
  <si>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</si>
  <si>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</si>
  <si>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</si>
  <si>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</si>
  <si>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</si>
  <si>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</si>
  <si>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</si>
  <si>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</si>
  <si>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</si>
  <si>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</si>
  <si>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</si>
  <si>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</si>
  <si>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</si>
  <si>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</si>
  <si>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</si>
  <si>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</si>
  <si>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</si>
  <si>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</si>
  <si>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</si>
  <si>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</si>
  <si>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</si>
  <si>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</si>
  <si>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</si>
  <si>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</si>
  <si>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</si>
  <si>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</si>
  <si>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</si>
  <si>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</si>
  <si>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</si>
  <si>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</si>
  <si>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</si>
  <si>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</si>
  <si>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</si>
  <si>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</si>
  <si>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</si>
  <si>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</si>
  <si>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</si>
  <si>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</si>
  <si>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</si>
  <si>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</si>
  <si>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</si>
  <si>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</si>
  <si>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</si>
  <si>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</si>
  <si>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</si>
  <si>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</si>
  <si>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</si>
  <si>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</si>
  <si>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</si>
  <si>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</si>
  <si>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</si>
  <si>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</si>
  <si>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</si>
  <si>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</si>
  <si>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</si>
  <si>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</si>
  <si>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</si>
  <si>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</si>
  <si>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</si>
  <si>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</si>
  <si>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</si>
  <si>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</si>
  <si>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</si>
  <si>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</si>
  <si>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</si>
  <si>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</si>
  <si>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</si>
  <si>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</si>
  <si>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</si>
  <si>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</si>
  <si>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</si>
  <si>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</si>
  <si>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</si>
  <si>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</si>
  <si>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</si>
  <si>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</si>
  <si>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</si>
  <si>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</si>
  <si>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</si>
  <si>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</si>
  <si>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</si>
  <si>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</si>
  <si>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</si>
  <si>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</si>
  <si>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</si>
  <si>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</si>
  <si>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</si>
  <si>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</si>
  <si>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</si>
  <si>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</si>
  <si>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</si>
  <si>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</si>
  <si>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</si>
  <si>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</si>
  <si>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</si>
  <si>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</si>
  <si>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</si>
  <si>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</si>
  <si>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</si>
  <si>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</si>
  <si>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</si>
  <si>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</si>
  <si>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</si>
  <si>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</si>
  <si>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</si>
  <si>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</si>
  <si>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</si>
  <si>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</si>
  <si>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</si>
  <si>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</si>
  <si>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</si>
  <si>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</si>
  <si>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</si>
  <si>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</si>
  <si>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</si>
  <si>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</si>
  <si>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</si>
  <si>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</si>
  <si>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</si>
  <si>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</si>
  <si>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</si>
  <si>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</si>
  <si>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</si>
  <si>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</si>
  <si>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</si>
  <si>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</si>
  <si>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</si>
  <si>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</si>
  <si>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</si>
  <si>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</si>
  <si>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</si>
  <si>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</si>
  <si>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</si>
  <si>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</si>
  <si>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</si>
  <si>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</si>
  <si>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</si>
  <si>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</si>
  <si>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</si>
  <si>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</si>
  <si>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</si>
  <si>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</si>
  <si>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</si>
  <si>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</si>
  <si>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</si>
  <si>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</si>
  <si>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</si>
  <si>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</si>
  <si>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</si>
  <si>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</si>
  <si>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</si>
  <si>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</si>
  <si>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</si>
  <si>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</si>
  <si>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</si>
  <si>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</si>
  <si>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</si>
  <si>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</si>
  <si>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</si>
  <si>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</si>
  <si>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</si>
  <si>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</si>
  <si>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</si>
  <si>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</si>
  <si>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</si>
  <si>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</si>
  <si>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</si>
  <si>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</si>
  <si>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</si>
  <si>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</si>
  <si>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</si>
  <si>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</si>
  <si>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</si>
  <si>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</si>
  <si>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</si>
  <si>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</si>
  <si>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</si>
  <si>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</si>
  <si>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</si>
  <si>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</si>
  <si>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</si>
  <si>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</si>
  <si>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</si>
  <si>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</si>
  <si>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</si>
  <si>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</si>
  <si>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</si>
  <si>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</si>
  <si>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</si>
  <si>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</si>
  <si>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</si>
  <si>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</si>
  <si>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</si>
  <si>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</si>
  <si>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</si>
  <si>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</si>
  <si>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</si>
  <si>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</si>
  <si>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</si>
  <si>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</si>
  <si>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</si>
  <si>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</si>
  <si>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</si>
  <si>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</si>
  <si>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</si>
  <si>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</si>
  <si>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</si>
  <si>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</si>
  <si>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</si>
  <si>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</si>
  <si>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</si>
  <si>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</si>
  <si>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</si>
  <si>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</si>
  <si>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</si>
  <si>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</si>
  <si>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</si>
  <si>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</si>
  <si>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</si>
  <si>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</si>
  <si>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</si>
  <si>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</si>
  <si>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</si>
  <si>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</si>
  <si>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</si>
  <si>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</si>
  <si>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</si>
  <si>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</si>
  <si>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</si>
  <si>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</si>
  <si>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</si>
  <si>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</si>
  <si>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</si>
  <si>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</si>
  <si>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</si>
  <si>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</si>
  <si>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</si>
  <si>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</si>
  <si>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</si>
  <si>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</si>
  <si>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</si>
  <si>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</si>
  <si>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</si>
  <si>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</si>
  <si>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</si>
  <si>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</si>
  <si>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</si>
  <si>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</si>
  <si>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</si>
  <si>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</si>
  <si>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</si>
  <si>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</si>
  <si>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</si>
  <si>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</si>
  <si>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</si>
  <si>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</si>
  <si>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</si>
  <si>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</si>
  <si>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</si>
  <si>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</si>
  <si>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</si>
  <si>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</si>
  <si>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</si>
  <si>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</si>
  <si>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</si>
  <si>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</si>
  <si>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</si>
  <si>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</si>
  <si>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</si>
  <si>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</si>
  <si>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</si>
  <si>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</si>
  <si>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</si>
  <si>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</si>
  <si>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</si>
  <si>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</si>
  <si>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</si>
  <si>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</si>
  <si>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</si>
  <si>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</si>
  <si>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</si>
  <si>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</si>
  <si>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</si>
  <si>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</si>
  <si>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</si>
  <si>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</si>
  <si>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</si>
  <si>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</si>
  <si>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</si>
  <si>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</si>
  <si>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</si>
  <si>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</si>
  <si>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</si>
  <si>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</si>
  <si>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</si>
  <si>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</si>
  <si>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</si>
  <si>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</si>
  <si>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</si>
  <si>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</si>
  <si>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</si>
  <si>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</si>
  <si>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</si>
  <si>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</si>
  <si>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</si>
  <si>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</si>
  <si>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</si>
  <si>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</si>
  <si>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</si>
  <si>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</si>
  <si>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</si>
  <si>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</si>
  <si>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</si>
  <si>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</si>
  <si>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</si>
  <si>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</si>
  <si>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</si>
  <si>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</si>
  <si>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</si>
  <si>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</si>
  <si>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</si>
  <si>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</si>
  <si>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</si>
  <si>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</si>
  <si>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</si>
  <si>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</si>
  <si>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</si>
  <si>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</si>
  <si>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</si>
  <si>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</si>
  <si>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</si>
  <si>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</si>
  <si>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</si>
  <si>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</si>
  <si>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</si>
  <si>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</si>
  <si>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</si>
  <si>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</si>
  <si>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</si>
  <si>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</si>
  <si>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</si>
  <si>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</si>
  <si>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</si>
  <si>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</si>
  <si>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</si>
  <si>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</si>
  <si>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</si>
  <si>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</si>
  <si>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</si>
  <si>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</si>
  <si>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</si>
  <si>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</si>
  <si>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</si>
  <si>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</si>
  <si>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</si>
  <si>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</si>
  <si>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</si>
  <si>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</si>
  <si>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</si>
  <si>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</si>
  <si>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</si>
  <si>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</si>
  <si>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</si>
  <si>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</si>
  <si>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</si>
  <si>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</si>
  <si>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</si>
  <si>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</si>
  <si>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</si>
  <si>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</si>
  <si>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</si>
  <si>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</si>
  <si>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</si>
  <si>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</si>
  <si>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</si>
  <si>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</si>
  <si>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</si>
  <si>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</si>
  <si>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</si>
  <si>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</si>
  <si>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</si>
  <si>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</si>
  <si>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</si>
  <si>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</si>
  <si>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</si>
  <si>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</si>
  <si>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</si>
  <si>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</si>
  <si>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</si>
  <si>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</si>
  <si>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</si>
  <si>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</si>
  <si>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</si>
  <si>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</si>
  <si>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</si>
  <si>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</si>
  <si>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</si>
  <si>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</si>
  <si>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</si>
  <si>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</si>
  <si>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</si>
  <si>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</si>
  <si>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</si>
  <si>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</si>
  <si>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</si>
  <si>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</si>
  <si>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</si>
  <si>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</si>
  <si>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</si>
  <si>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</si>
  <si>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</si>
  <si>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</si>
  <si>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</si>
  <si>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</si>
  <si>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</si>
  <si>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</si>
  <si>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</si>
  <si>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</si>
  <si>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</si>
  <si>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</si>
  <si>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</si>
  <si>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</si>
  <si>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</si>
  <si>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</si>
  <si>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</si>
  <si>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</si>
  <si>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</si>
  <si>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</si>
  <si>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</si>
  <si>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</si>
  <si>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</si>
  <si>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</si>
  <si>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</si>
  <si>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</si>
  <si>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</si>
  <si>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</si>
  <si>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</si>
  <si>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</si>
  <si>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</si>
  <si>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</si>
  <si>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</si>
  <si>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</si>
  <si>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</si>
  <si>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</si>
  <si>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</si>
  <si>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</si>
  <si>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</si>
  <si>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</si>
  <si>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</si>
  <si>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</si>
  <si>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</si>
  <si>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</si>
  <si>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</si>
  <si>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</si>
  <si>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</si>
  <si>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</si>
  <si>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</si>
  <si>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</si>
  <si>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</si>
  <si>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</si>
  <si>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</si>
  <si>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</si>
  <si>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</si>
  <si>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</si>
  <si>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</si>
  <si>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</si>
  <si>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</si>
  <si>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</si>
  <si>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</si>
  <si>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</si>
  <si>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</si>
  <si>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</si>
  <si>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</si>
  <si>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</si>
  <si>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</si>
  <si>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</si>
  <si>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</si>
  <si>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</si>
  <si>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</si>
  <si>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</si>
  <si>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</si>
  <si>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</si>
  <si>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</si>
  <si>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</si>
  <si>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</si>
  <si>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</si>
  <si>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</si>
  <si>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</si>
  <si>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</si>
  <si>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</si>
  <si>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</si>
  <si>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</si>
  <si>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</si>
  <si>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</si>
  <si>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</si>
  <si>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</si>
  <si>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</si>
  <si>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</si>
  <si>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</si>
  <si>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</si>
  <si>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</si>
  <si>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</si>
  <si>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</si>
  <si>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</si>
  <si>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</si>
  <si>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</si>
  <si>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</si>
  <si>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</si>
  <si>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</si>
  <si>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</si>
  <si>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</si>
  <si>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</si>
  <si>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</si>
  <si>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</si>
  <si>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</si>
  <si>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</si>
  <si>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</si>
  <si>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</si>
  <si>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</si>
  <si>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</si>
  <si>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</si>
  <si>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</si>
  <si>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</si>
  <si>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</si>
  <si>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</si>
  <si>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</si>
  <si>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</si>
  <si>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</si>
  <si>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</si>
  <si>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</si>
  <si>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</si>
  <si>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</si>
  <si>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</si>
  <si>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</si>
  <si>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</si>
  <si>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</si>
  <si>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</si>
  <si>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</si>
  <si>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</si>
  <si>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</si>
  <si>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</si>
  <si>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</si>
  <si>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</si>
  <si>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</si>
  <si>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</si>
  <si>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</si>
  <si>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</si>
  <si>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</si>
  <si>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</si>
  <si>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</si>
  <si>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</si>
  <si>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</si>
  <si>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</si>
  <si>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</si>
  <si>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</si>
  <si>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</si>
  <si>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</si>
  <si>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</si>
  <si>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</si>
  <si>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</si>
  <si>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</si>
  <si>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</si>
  <si>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</si>
  <si>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</si>
  <si>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</si>
  <si>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</si>
  <si>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</si>
  <si>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</si>
  <si>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</si>
  <si>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</si>
  <si>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</si>
  <si>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</si>
  <si>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</si>
  <si>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</si>
  <si>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</si>
  <si>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</si>
  <si>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</si>
  <si>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</si>
  <si>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</si>
  <si>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</si>
  <si>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</si>
  <si>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</si>
  <si>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</si>
  <si>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</si>
  <si>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</si>
  <si>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</si>
  <si>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</si>
  <si>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</si>
  <si>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</si>
  <si>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</si>
  <si>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</si>
  <si>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</si>
  <si>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</si>
  <si>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</si>
  <si>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</si>
  <si>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</si>
  <si>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</si>
  <si>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</si>
  <si>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</si>
  <si>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</si>
  <si>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</si>
  <si>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</si>
  <si>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</si>
  <si>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</si>
  <si>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</si>
  <si>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</si>
  <si>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</si>
  <si>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</si>
  <si>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</si>
  <si>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</si>
  <si>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</si>
  <si>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</si>
  <si>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</si>
  <si>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</si>
  <si>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</si>
  <si>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</si>
  <si>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</si>
  <si>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</si>
  <si>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</si>
  <si>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</si>
  <si>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</si>
  <si>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</si>
  <si>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</si>
  <si>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</si>
  <si>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</si>
  <si>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</si>
  <si>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</si>
  <si>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</si>
  <si>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</si>
  <si>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</si>
  <si>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</si>
  <si>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</si>
  <si>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</si>
  <si>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</si>
  <si>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</si>
  <si>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</si>
  <si>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</si>
  <si>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</si>
  <si>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</si>
  <si>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</si>
  <si>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</si>
  <si>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</si>
  <si>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</si>
  <si>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</si>
  <si>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</si>
  <si>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</si>
  <si>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</si>
  <si>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</si>
  <si>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</si>
  <si>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</si>
  <si>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</si>
  <si>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</si>
  <si>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</si>
  <si>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</si>
  <si>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</si>
  <si>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</si>
  <si>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</si>
  <si>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</si>
  <si>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</si>
  <si>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</si>
  <si>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</si>
  <si>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</si>
  <si>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</si>
  <si>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</si>
  <si>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</si>
  <si>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</si>
  <si>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</si>
  <si>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</si>
  <si>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</si>
  <si>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</si>
  <si>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</si>
  <si>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</si>
  <si>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</si>
  <si>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</si>
  <si>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</si>
  <si>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</si>
  <si>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</si>
  <si>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</si>
  <si>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</si>
  <si>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</si>
  <si>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</si>
  <si>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</si>
  <si>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</si>
  <si>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</si>
  <si>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</si>
  <si>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</si>
  <si>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</si>
  <si>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</si>
  <si>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</si>
  <si>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</si>
  <si>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</si>
  <si>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</si>
  <si>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</si>
  <si>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</si>
  <si>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</si>
  <si>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</si>
  <si>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</si>
  <si>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</si>
  <si>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</si>
  <si>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</si>
  <si>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</si>
  <si>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</si>
  <si>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</si>
  <si>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</si>
  <si>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</si>
  <si>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</si>
  <si>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</si>
  <si>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</si>
  <si>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</si>
  <si>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</si>
  <si>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</si>
  <si>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</si>
  <si>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</si>
  <si>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</si>
  <si>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</si>
  <si>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</si>
  <si>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</si>
  <si>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</si>
  <si>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</si>
  <si>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</si>
  <si>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</si>
  <si>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</si>
  <si>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</si>
  <si>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</si>
  <si>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</si>
  <si>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</si>
  <si>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</si>
  <si>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</si>
  <si>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</si>
  <si>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</si>
  <si>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</si>
  <si>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</si>
  <si>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</si>
  <si>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</si>
  <si>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</si>
  <si>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</si>
  <si>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</si>
  <si>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</si>
  <si>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</si>
  <si>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</si>
  <si>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</si>
  <si>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</si>
  <si>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</si>
  <si>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</si>
  <si>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</si>
  <si>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</si>
  <si>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</si>
  <si>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</si>
  <si>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</si>
  <si>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</si>
  <si>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</si>
  <si>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</si>
  <si>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</si>
  <si>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</si>
  <si>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</si>
  <si>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</si>
  <si>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</si>
  <si>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</si>
  <si>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</si>
  <si>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</si>
  <si>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</si>
  <si>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</si>
  <si>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</si>
  <si>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</si>
  <si>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</si>
  <si>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</si>
  <si>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</si>
  <si>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</si>
  <si>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</si>
  <si>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</si>
  <si>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</si>
  <si>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</si>
  <si>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</si>
  <si>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</si>
  <si>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</si>
  <si>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</si>
  <si>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</si>
  <si>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</si>
  <si>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</si>
  <si>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</si>
  <si>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</si>
  <si>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</si>
  <si>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</si>
  <si>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</si>
  <si>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</si>
  <si>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</si>
  <si>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</si>
  <si>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</si>
  <si>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</si>
  <si>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</si>
  <si>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</si>
  <si>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</si>
  <si>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</si>
  <si>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</si>
  <si>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</si>
  <si>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</si>
  <si>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</si>
  <si>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</si>
  <si>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</si>
  <si>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</si>
  <si>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</si>
  <si>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</si>
  <si>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</si>
  <si>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</si>
  <si>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</si>
  <si>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</si>
  <si>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</si>
  <si>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</si>
  <si>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</si>
  <si>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</si>
  <si>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</si>
  <si>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</si>
  <si>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</si>
  <si>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</si>
  <si>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</si>
  <si>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</si>
  <si>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</si>
  <si>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</si>
  <si>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</si>
  <si>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</si>
  <si>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</si>
  <si>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</si>
  <si>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</si>
  <si>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</si>
  <si>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</si>
  <si>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</si>
  <si>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</si>
  <si>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</si>
  <si>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</si>
  <si>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</si>
  <si>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</si>
  <si>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</si>
  <si>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</si>
  <si>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</si>
  <si>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</si>
  <si>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</si>
  <si>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</si>
  <si>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</si>
  <si>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</si>
  <si>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</si>
  <si>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</si>
  <si>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</si>
  <si>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</si>
  <si>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</si>
  <si>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</si>
  <si>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</si>
  <si>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</si>
  <si>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</si>
  <si>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</si>
  <si>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</si>
  <si>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</si>
  <si>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</si>
  <si>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</si>
  <si>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</si>
  <si>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</si>
  <si>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</si>
  <si>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</si>
  <si>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</si>
  <si>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</si>
  <si>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</si>
  <si>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</si>
  <si>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</si>
  <si>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</si>
  <si>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</si>
  <si>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</si>
  <si>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</si>
  <si>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</si>
  <si>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</si>
  <si>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</si>
  <si>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</si>
  <si>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</si>
  <si>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</si>
  <si>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</si>
  <si>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</si>
  <si>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</si>
  <si>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</si>
  <si>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</si>
  <si>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</si>
  <si>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</si>
  <si>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</si>
  <si>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</si>
  <si>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</si>
  <si>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</si>
  <si>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</si>
  <si>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</si>
  <si>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</si>
  <si>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</si>
  <si>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</si>
  <si>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</si>
  <si>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</si>
  <si>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</si>
  <si>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</si>
  <si>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</si>
  <si>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</si>
  <si>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</si>
  <si>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</si>
  <si>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</si>
  <si>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</si>
  <si>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</si>
  <si>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</si>
  <si>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</si>
  <si>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</si>
  <si>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</si>
  <si>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</si>
  <si>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</si>
  <si>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</si>
  <si>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</si>
  <si>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</si>
  <si>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</si>
  <si>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</si>
  <si>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</si>
  <si>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</si>
  <si>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</si>
  <si>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</si>
  <si>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</si>
  <si>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</si>
  <si>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</si>
  <si>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</si>
  <si>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</si>
  <si>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</si>
  <si>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</si>
  <si>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</si>
  <si>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</si>
  <si>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</si>
  <si>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</si>
  <si>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</si>
  <si>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</si>
  <si>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</si>
  <si>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</si>
  <si>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</si>
  <si>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</si>
  <si>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</si>
  <si>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</si>
  <si>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</si>
  <si>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</si>
  <si>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</si>
  <si>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</si>
  <si>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</si>
  <si>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</si>
  <si>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</si>
  <si>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</si>
  <si>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</si>
  <si>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</si>
  <si>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</si>
  <si>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</si>
  <si>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</si>
  <si>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</si>
  <si>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</si>
  <si>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</si>
  <si>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</si>
  <si>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</si>
  <si>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</si>
  <si>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</si>
  <si>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</si>
  <si>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</si>
  <si>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</si>
  <si>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</si>
  <si>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</si>
  <si>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</si>
  <si>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</si>
  <si>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</si>
  <si>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</si>
  <si>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</si>
  <si>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</si>
  <si>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</si>
  <si>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</si>
  <si>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</si>
  <si>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</si>
  <si>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</si>
  <si>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</si>
  <si>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</si>
  <si>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</si>
  <si>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</si>
  <si>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</si>
  <si>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</si>
  <si>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</si>
  <si>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</si>
  <si>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</si>
  <si>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</si>
  <si>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</si>
  <si>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</si>
  <si>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</si>
  <si>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</si>
  <si>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</si>
  <si>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</si>
  <si>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</si>
  <si>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</si>
  <si>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</si>
  <si>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</si>
  <si>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</si>
  <si>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</si>
  <si>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</si>
  <si>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</si>
  <si>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</si>
  <si>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</si>
  <si>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</si>
  <si>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</si>
  <si>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</si>
  <si>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</si>
  <si>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</si>
  <si>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</si>
  <si>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</si>
  <si>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</si>
  <si>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</si>
  <si>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</si>
  <si>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</si>
  <si>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</si>
  <si>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</si>
  <si>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</si>
  <si>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</si>
  <si>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</si>
  <si>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</si>
  <si>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</si>
  <si>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</si>
  <si>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</si>
  <si>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</si>
  <si>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</si>
  <si>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</si>
  <si>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</si>
  <si>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</si>
  <si>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</si>
  <si>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</si>
  <si>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</si>
  <si>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</si>
  <si>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</si>
  <si>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</si>
  <si>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</si>
  <si>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</si>
  <si>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</si>
  <si>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</si>
  <si>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</si>
  <si>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</si>
  <si>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</si>
  <si>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</si>
  <si>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</si>
  <si>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</si>
  <si>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</si>
  <si>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</si>
  <si>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</si>
  <si>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</si>
  <si>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</si>
  <si>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</si>
  <si>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</si>
  <si>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</si>
  <si>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</si>
  <si>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</si>
  <si>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</si>
  <si>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</si>
  <si>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</si>
  <si>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</si>
  <si>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</si>
  <si>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</si>
  <si>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</si>
  <si>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</si>
  <si>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</si>
  <si>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</si>
  <si>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</si>
  <si>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</si>
  <si>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</si>
  <si>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</si>
  <si>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</si>
  <si>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</si>
  <si>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</si>
  <si>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</si>
  <si>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</si>
  <si>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</si>
  <si>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</si>
  <si>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</si>
  <si>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</si>
  <si>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</si>
  <si>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</si>
  <si>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</si>
  <si>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</si>
  <si>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</si>
  <si>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</si>
  <si>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</si>
  <si>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</si>
  <si>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</si>
  <si>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</si>
  <si>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</si>
  <si>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</si>
  <si>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</si>
  <si>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</si>
  <si>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</si>
  <si>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</si>
  <si>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</si>
  <si>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</si>
  <si>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</si>
  <si>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</si>
  <si>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</si>
  <si>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</si>
  <si>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</si>
  <si>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</si>
  <si>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</si>
  <si>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</si>
  <si>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</si>
  <si>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</si>
  <si>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</si>
  <si>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</si>
  <si>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</si>
  <si>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</si>
  <si>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</si>
  <si>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</si>
  <si>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</si>
  <si>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</si>
  <si>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</si>
  <si>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</si>
  <si>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</si>
  <si>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</si>
  <si>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</si>
  <si>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</si>
  <si>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</si>
  <si>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</si>
  <si>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</si>
  <si>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</si>
  <si>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</si>
  <si>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</si>
  <si>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</si>
  <si>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</si>
  <si>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</si>
  <si>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</si>
  <si>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</si>
  <si>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</si>
  <si>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</si>
  <si>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</si>
  <si>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</si>
  <si>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</si>
  <si>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</si>
  <si>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</si>
  <si>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</si>
  <si>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</si>
  <si>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</si>
  <si>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</si>
  <si>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</si>
  <si>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</si>
  <si>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</si>
  <si>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</si>
  <si>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</si>
  <si>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</si>
  <si>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</si>
  <si>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</si>
  <si>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</si>
  <si>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</si>
  <si>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</si>
  <si>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</si>
  <si>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</si>
  <si>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</si>
  <si>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</si>
  <si>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</si>
  <si>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</si>
  <si>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</si>
  <si>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</si>
  <si>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</si>
  <si>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</si>
  <si>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</si>
  <si>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</si>
  <si>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</si>
  <si>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</si>
  <si>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</si>
  <si>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</si>
  <si>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</si>
  <si>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</si>
  <si>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</si>
  <si>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</si>
  <si>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</si>
  <si>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</si>
  <si>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</si>
  <si>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</si>
  <si>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</si>
  <si>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</si>
  <si>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</si>
  <si>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</si>
  <si>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</si>
  <si>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</si>
  <si>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</si>
  <si>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</si>
  <si>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</si>
  <si>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</si>
  <si>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</si>
  <si>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</si>
  <si>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</si>
  <si>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</si>
  <si>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</si>
  <si>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</si>
  <si>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</si>
  <si>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</si>
  <si>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</si>
  <si>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</si>
  <si>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</si>
  <si>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</si>
  <si>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</si>
  <si>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</si>
  <si>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</si>
  <si>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</si>
  <si>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</si>
  <si>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</si>
  <si>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</si>
  <si>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</si>
  <si>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</si>
  <si>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</si>
  <si>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</si>
  <si>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</si>
  <si>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</si>
  <si>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</si>
  <si>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</si>
  <si>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</si>
  <si>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</si>
  <si>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</si>
  <si>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</si>
  <si>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</si>
  <si>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</si>
  <si>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</si>
  <si>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</si>
  <si>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</si>
  <si>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</si>
  <si>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</si>
  <si>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</si>
  <si>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</si>
  <si>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</si>
  <si>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</si>
  <si>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</si>
  <si>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</si>
  <si>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</si>
  <si>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</si>
  <si>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</si>
  <si>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</si>
  <si>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</si>
  <si>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</si>
  <si>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</si>
  <si>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</si>
  <si>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</si>
  <si>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</si>
  <si>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</si>
  <si>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</si>
  <si>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</si>
  <si>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</si>
  <si>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</si>
  <si>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</si>
  <si>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</si>
  <si>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</si>
  <si>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</si>
  <si>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</si>
  <si>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</si>
  <si>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</si>
  <si>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</si>
  <si>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</si>
  <si>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</si>
  <si>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</si>
  <si>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</si>
  <si>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</si>
  <si>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</si>
  <si>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</si>
  <si>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</si>
  <si>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</si>
  <si>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</si>
  <si>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</si>
  <si>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</si>
  <si>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</si>
  <si>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</si>
  <si>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</si>
  <si>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</si>
  <si>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</si>
  <si>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</si>
  <si>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</si>
  <si>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</si>
  <si>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</si>
  <si>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</si>
  <si>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</si>
  <si>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</si>
  <si>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</si>
  <si>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</si>
  <si>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</si>
  <si>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</si>
  <si>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</si>
  <si>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</si>
  <si>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</si>
  <si>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</si>
  <si>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</si>
  <si>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</si>
  <si>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</si>
  <si>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</si>
  <si>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</si>
  <si>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</si>
  <si>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</si>
  <si>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</si>
  <si>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</si>
  <si>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</si>
  <si>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</si>
  <si>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</si>
  <si>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</si>
  <si>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</si>
  <si>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</si>
  <si>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</si>
  <si>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</si>
  <si>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</si>
  <si>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</si>
  <si>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</si>
  <si>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</si>
  <si>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</si>
  <si>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</si>
  <si>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</si>
  <si>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</si>
  <si>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</si>
  <si>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</si>
  <si>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</si>
  <si>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</si>
  <si>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</si>
  <si>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</si>
  <si>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</si>
  <si>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</si>
  <si>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</si>
  <si>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</si>
  <si>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</si>
  <si>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</si>
  <si>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</si>
  <si>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</si>
  <si>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</si>
  <si>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</si>
  <si>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</si>
  <si>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</si>
  <si>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</si>
  <si>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</si>
  <si>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</si>
  <si>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</si>
  <si>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</si>
  <si>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</si>
  <si>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</si>
  <si>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</si>
  <si>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</si>
  <si>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</si>
  <si>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</si>
  <si>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</si>
  <si>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</si>
  <si>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</si>
  <si>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</si>
  <si>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</si>
  <si>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</si>
  <si>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</si>
  <si>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</si>
  <si>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</si>
  <si>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</si>
  <si>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</si>
  <si>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</si>
  <si>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</si>
  <si>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</si>
  <si>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</si>
  <si>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</si>
  <si>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</si>
  <si>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</si>
  <si>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</si>
  <si>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</si>
  <si>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</si>
  <si>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</si>
  <si>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</si>
  <si>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</si>
  <si>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</si>
  <si>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</si>
  <si>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</si>
  <si>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</si>
  <si>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</si>
  <si>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</si>
  <si>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</si>
  <si>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</si>
  <si>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</si>
  <si>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</si>
  <si>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</si>
  <si>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</si>
  <si>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</si>
  <si>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</si>
  <si>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</si>
  <si>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</si>
  <si>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</si>
  <si>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</si>
  <si>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</si>
  <si>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</si>
  <si>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</si>
  <si>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</si>
  <si>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</si>
  <si>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</si>
  <si>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</si>
  <si>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</si>
  <si>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</si>
  <si>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</si>
  <si>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</si>
  <si>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</si>
  <si>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</si>
  <si>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</si>
  <si>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</si>
  <si>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</si>
  <si>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</si>
  <si>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</si>
  <si>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</si>
  <si>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</si>
  <si>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</si>
  <si>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</si>
  <si>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</si>
  <si>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</si>
  <si>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</si>
  <si>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</si>
  <si>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</si>
  <si>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</si>
  <si>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</si>
  <si>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</si>
  <si>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</si>
  <si>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</si>
  <si>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</si>
  <si>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</si>
  <si>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</si>
  <si>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</si>
  <si>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</si>
  <si>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</si>
  <si>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</si>
  <si>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</si>
  <si>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</si>
  <si>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</si>
  <si>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</si>
  <si>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</si>
  <si>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</si>
  <si>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</si>
  <si>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</si>
  <si>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</si>
  <si>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</si>
  <si>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</si>
  <si>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</si>
  <si>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</si>
  <si>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</si>
  <si>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</si>
  <si>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</si>
  <si>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</si>
  <si>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</si>
  <si>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</si>
  <si>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</si>
  <si>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</si>
  <si>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</si>
  <si>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</si>
  <si>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</si>
  <si>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</si>
  <si>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</si>
  <si>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</si>
  <si>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</si>
  <si>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</si>
  <si>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</si>
  <si>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</si>
  <si>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</si>
  <si>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</si>
  <si>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</si>
  <si>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</si>
  <si>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</si>
  <si>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</si>
  <si>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</si>
  <si>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</si>
  <si>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</si>
  <si>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</si>
  <si>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</si>
  <si>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</si>
  <si>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</si>
  <si>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</si>
  <si>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</si>
  <si>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</si>
  <si>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</si>
  <si>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</si>
  <si>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</si>
  <si>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</si>
  <si>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</si>
  <si>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</si>
  <si>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</si>
  <si>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</si>
  <si>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</si>
  <si>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</si>
  <si>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</si>
  <si>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</si>
  <si>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</si>
  <si>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</si>
  <si>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</si>
  <si>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</si>
  <si>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</si>
  <si>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</si>
  <si>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</si>
  <si>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</si>
  <si>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</si>
  <si>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</si>
  <si>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</si>
  <si>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</si>
  <si>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</si>
  <si>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</si>
  <si>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</si>
  <si>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</si>
  <si>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</si>
  <si>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</si>
  <si>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</si>
  <si>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</si>
  <si>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</si>
  <si>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</si>
  <si>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</si>
  <si>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</si>
  <si>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</si>
  <si>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</si>
  <si>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</si>
  <si>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</si>
  <si>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</si>
  <si>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</si>
  <si>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</si>
  <si>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</si>
  <si>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</si>
  <si>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</si>
  <si>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</si>
  <si>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</si>
  <si>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</si>
  <si>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</si>
  <si>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</si>
  <si>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</si>
  <si>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</si>
  <si>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</si>
  <si>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</si>
  <si>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</si>
  <si>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</si>
  <si>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</si>
  <si>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</si>
  <si>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</si>
  <si>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</si>
  <si>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</si>
  <si>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</si>
  <si>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</si>
  <si>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</si>
  <si>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</si>
  <si>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</si>
  <si>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</si>
  <si>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</si>
  <si>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</si>
  <si>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</si>
  <si>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</si>
  <si>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</si>
  <si>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</si>
  <si>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</si>
  <si>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</si>
  <si>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</si>
  <si>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</si>
  <si>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</si>
  <si>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</si>
  <si>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</si>
  <si>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</si>
  <si>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</si>
  <si>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</si>
  <si>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</si>
  <si>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</si>
  <si>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</si>
  <si>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</si>
  <si>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</si>
  <si>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</si>
  <si>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</si>
  <si>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</si>
  <si>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</si>
  <si>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</si>
  <si>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</si>
  <si>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</si>
  <si>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</si>
  <si>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</si>
  <si>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</si>
  <si>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</si>
  <si>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</si>
  <si>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</si>
  <si>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</si>
  <si>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</si>
  <si>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</si>
  <si>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</si>
  <si>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</si>
  <si>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</si>
  <si>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</si>
  <si>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</si>
  <si>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</si>
  <si>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</si>
  <si>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</si>
  <si>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</si>
  <si>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</si>
  <si>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</si>
  <si>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</si>
  <si>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</si>
  <si>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</si>
  <si>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</si>
  <si>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</si>
  <si>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</si>
  <si>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</si>
  <si>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</si>
  <si>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</si>
  <si>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</si>
  <si>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</si>
  <si>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</si>
  <si>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</si>
  <si>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</si>
  <si>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</si>
  <si>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</si>
  <si>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</si>
  <si>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</si>
  <si>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</si>
  <si>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</si>
  <si>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</si>
  <si>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</si>
  <si>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</si>
  <si>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</si>
  <si>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</si>
  <si>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</si>
  <si>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</si>
  <si>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</si>
  <si>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</si>
  <si>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</si>
  <si>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</si>
  <si>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</si>
  <si>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</si>
  <si>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</si>
  <si>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</si>
  <si>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</si>
  <si>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</si>
  <si>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</si>
  <si>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</si>
  <si>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</si>
  <si>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</si>
  <si>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</si>
  <si>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</si>
  <si>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</si>
  <si>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</si>
  <si>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</si>
  <si>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</si>
  <si>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</si>
  <si>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</si>
  <si>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</si>
  <si>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</si>
  <si>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</si>
  <si>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</si>
  <si>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</si>
  <si>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</si>
  <si>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</si>
  <si>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</si>
  <si>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</si>
  <si>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</si>
  <si>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</si>
  <si>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</si>
  <si>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</si>
  <si>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</si>
  <si>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</si>
  <si>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</si>
  <si>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</si>
  <si>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</si>
  <si>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</si>
  <si>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</si>
  <si>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</si>
  <si>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</si>
  <si>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</si>
  <si>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</si>
  <si>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</si>
  <si>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</si>
  <si>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</si>
  <si>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</si>
  <si>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</si>
  <si>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</si>
  <si>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</si>
  <si>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</si>
  <si>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</si>
  <si>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</si>
  <si>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</si>
  <si>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</si>
  <si>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</si>
  <si>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</si>
  <si>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</si>
  <si>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</si>
  <si>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</si>
  <si>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</si>
  <si>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</si>
  <si>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</si>
  <si>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</si>
  <si>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</si>
  <si>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</si>
  <si>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</si>
  <si>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</si>
  <si>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</si>
  <si>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</si>
  <si>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</si>
  <si>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</si>
  <si>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</si>
  <si>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</si>
  <si>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</si>
  <si>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</si>
  <si>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</si>
  <si>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</si>
  <si>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</si>
  <si>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</si>
  <si>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</si>
  <si>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</si>
  <si>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</si>
  <si>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</si>
  <si>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</si>
  <si>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</si>
  <si>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</si>
  <si>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</si>
  <si>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</si>
  <si>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</si>
  <si>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</si>
  <si>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</si>
  <si>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</si>
  <si>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</si>
  <si>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</si>
  <si>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</si>
  <si>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</si>
  <si>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</si>
  <si>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</si>
  <si>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</si>
  <si>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</si>
  <si>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</si>
  <si>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</si>
  <si>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</si>
  <si>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</si>
  <si>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</si>
  <si>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</si>
  <si>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</si>
  <si>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</si>
  <si>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</si>
  <si>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</si>
  <si>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</si>
  <si>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</si>
  <si>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</si>
  <si>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</si>
  <si>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</si>
  <si>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</si>
  <si>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</si>
  <si>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</si>
  <si>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</si>
  <si>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</si>
  <si>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</si>
  <si>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</si>
  <si>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</si>
  <si>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</si>
  <si>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</si>
  <si>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</si>
  <si>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</si>
  <si>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</si>
  <si>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</si>
  <si>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</si>
  <si>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</si>
  <si>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</si>
  <si>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</si>
  <si>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</si>
  <si>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</si>
  <si>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</si>
  <si>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</si>
  <si>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</si>
  <si>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</si>
  <si>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</si>
  <si>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</si>
  <si>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</si>
  <si>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</si>
  <si>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</si>
  <si>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</si>
  <si>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</si>
  <si>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</si>
  <si>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</si>
  <si>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</si>
  <si>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</si>
  <si>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</si>
  <si>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</si>
  <si>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</si>
  <si>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</si>
  <si>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</si>
  <si>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</si>
  <si>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</si>
  <si>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</si>
  <si>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</si>
  <si>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</si>
  <si>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</si>
  <si>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</si>
  <si>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</si>
  <si>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</si>
  <si>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</si>
  <si>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</si>
  <si>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</si>
  <si>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</si>
  <si>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</si>
  <si>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</si>
  <si>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</si>
  <si>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</si>
  <si>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</si>
  <si>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</si>
  <si>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</si>
  <si>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</si>
  <si>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</si>
  <si>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</si>
  <si>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</si>
  <si>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</si>
  <si>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</si>
  <si>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</si>
  <si>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</si>
  <si>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</si>
  <si>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</si>
  <si>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</si>
  <si>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</si>
  <si>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</si>
  <si>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</si>
  <si>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</si>
  <si>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</si>
  <si>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</si>
  <si>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</si>
  <si>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</si>
  <si>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</si>
  <si>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</si>
  <si>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</si>
  <si>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</si>
  <si>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</si>
  <si>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</si>
  <si>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</si>
  <si>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</si>
  <si>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</si>
  <si>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</si>
  <si>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</si>
  <si>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</si>
  <si>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</si>
  <si>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</si>
  <si>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</si>
  <si>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</si>
  <si>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</si>
  <si>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</si>
  <si>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</si>
  <si>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</si>
  <si>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</si>
  <si>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</si>
  <si>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</si>
  <si>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</si>
  <si>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</si>
  <si>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</si>
  <si>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</si>
  <si>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</si>
  <si>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</si>
  <si>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</si>
  <si>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</si>
  <si>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</si>
  <si>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</si>
  <si>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</si>
  <si>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</si>
  <si>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</si>
  <si>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</si>
  <si>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</si>
  <si>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</si>
  <si>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</si>
  <si>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</si>
  <si>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</si>
  <si>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</si>
  <si>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</si>
  <si>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</si>
  <si>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</si>
  <si>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</si>
  <si>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</si>
  <si>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</si>
  <si>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</si>
  <si>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</si>
  <si>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</si>
  <si>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</si>
  <si>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</si>
  <si>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</si>
  <si>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</si>
  <si>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</si>
  <si>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</si>
  <si>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</si>
  <si>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</si>
  <si>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</si>
  <si>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</si>
  <si>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</si>
  <si>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</si>
  <si>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</si>
  <si>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</si>
  <si>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</si>
  <si>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</si>
  <si>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</si>
  <si>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</si>
  <si>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</si>
  <si>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</si>
  <si>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</si>
  <si>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</si>
  <si>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</si>
  <si>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</si>
  <si>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</si>
  <si>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</si>
  <si>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</si>
  <si>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</si>
  <si>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</si>
  <si>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</si>
  <si>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</si>
  <si>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</si>
  <si>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</si>
  <si>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</si>
  <si>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</si>
  <si>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</si>
  <si>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</si>
  <si>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</si>
  <si>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</si>
  <si>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</si>
  <si>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</si>
  <si>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</si>
  <si>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</si>
  <si>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</si>
  <si>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</si>
  <si>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</si>
  <si>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</si>
  <si>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</si>
  <si>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</si>
  <si>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</si>
  <si>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</si>
  <si>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</si>
  <si>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</si>
  <si>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</si>
  <si>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</si>
  <si>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</si>
  <si>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</si>
  <si>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</si>
  <si>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</si>
  <si>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</si>
  <si>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</si>
  <si>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</si>
  <si>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</si>
  <si>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</si>
  <si>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</si>
  <si>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</si>
  <si>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</si>
  <si>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</si>
  <si>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</si>
  <si>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</si>
  <si>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</si>
  <si>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</si>
  <si>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</si>
  <si>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</si>
  <si>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</si>
  <si>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</si>
  <si>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</si>
  <si>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</si>
  <si>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</si>
  <si>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</si>
  <si>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</si>
  <si>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</si>
  <si>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</si>
  <si>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</si>
  <si>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</si>
  <si>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</si>
  <si>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</si>
  <si>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</si>
  <si>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</si>
  <si>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</si>
  <si>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</si>
  <si>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</si>
  <si>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</si>
  <si>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</si>
  <si>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</si>
  <si>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</si>
  <si>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</si>
  <si>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</si>
  <si>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</si>
  <si>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</si>
  <si>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</si>
  <si>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</si>
  <si>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</si>
  <si>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</si>
  <si>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</si>
  <si>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</si>
  <si>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</si>
  <si>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</si>
  <si>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</si>
  <si>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</si>
  <si>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</si>
  <si>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</si>
  <si>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</si>
  <si>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</si>
  <si>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</si>
  <si>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</si>
  <si>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</si>
  <si>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</si>
  <si>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</si>
  <si>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</si>
  <si>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</si>
  <si>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</si>
  <si>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</si>
  <si>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</si>
  <si>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</si>
  <si>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</si>
  <si>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</si>
  <si>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</si>
  <si>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</si>
  <si>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</si>
  <si>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</si>
  <si>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</si>
  <si>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</si>
  <si>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</si>
  <si>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</si>
  <si>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</si>
  <si>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</si>
  <si>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</si>
  <si>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</si>
  <si>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</si>
  <si>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</si>
  <si>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</si>
  <si>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</si>
  <si>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</si>
  <si>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</si>
  <si>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</si>
  <si>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</si>
  <si>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</si>
  <si>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</si>
  <si>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</si>
  <si>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</si>
  <si>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</si>
  <si>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</si>
  <si>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</si>
  <si>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</si>
  <si>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</si>
  <si>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</si>
  <si>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</si>
  <si>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</si>
  <si>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</si>
  <si>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</si>
  <si>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</si>
  <si>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</si>
  <si>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</si>
  <si>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</si>
  <si>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</si>
  <si>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</si>
  <si>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</si>
  <si>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</si>
  <si>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</si>
  <si>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</si>
  <si>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</si>
  <si>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</si>
  <si>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</si>
  <si>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</si>
  <si>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</si>
  <si>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</si>
  <si>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</si>
  <si>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</si>
  <si>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</si>
  <si>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</si>
  <si>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</si>
  <si>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</si>
  <si>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</si>
  <si>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</si>
  <si>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</si>
  <si>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</si>
  <si>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</si>
  <si>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</si>
  <si>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</si>
  <si>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</si>
  <si>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</si>
  <si>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</si>
  <si>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</si>
  <si>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</si>
  <si>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</si>
  <si>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</si>
  <si>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</si>
  <si>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</si>
  <si>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</si>
  <si>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</si>
  <si>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</si>
  <si>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</si>
  <si>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</si>
  <si>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</si>
  <si>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</si>
  <si>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</si>
  <si>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</si>
  <si>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</si>
  <si>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</si>
  <si>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</si>
  <si>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</si>
  <si>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</si>
  <si>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</si>
  <si>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</si>
  <si>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</si>
  <si>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</si>
  <si>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</si>
  <si>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</si>
  <si>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</si>
  <si>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</si>
  <si>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</si>
  <si>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</si>
  <si>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</si>
  <si>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</si>
  <si>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</si>
  <si>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</si>
  <si>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</si>
  <si>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</si>
  <si>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</si>
  <si>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</si>
  <si>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</si>
  <si>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</si>
  <si>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</si>
  <si>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</si>
  <si>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</si>
  <si>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</si>
  <si>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</si>
  <si>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</si>
  <si>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</si>
  <si>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</si>
  <si>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</si>
  <si>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</si>
  <si>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</si>
  <si>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</si>
  <si>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</si>
  <si>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</si>
  <si>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</si>
  <si>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</si>
  <si>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</si>
  <si>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</si>
  <si>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</si>
  <si>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</si>
  <si>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</si>
  <si>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</si>
  <si>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</si>
  <si>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</si>
  <si>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</si>
  <si>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</si>
  <si>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</si>
  <si>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</si>
  <si>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</si>
  <si>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</si>
  <si>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</si>
  <si>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</si>
  <si>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</si>
  <si>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</si>
  <si>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</si>
  <si>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</si>
  <si>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</si>
  <si>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</si>
  <si>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</si>
  <si>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</si>
  <si>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</si>
  <si>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</si>
  <si>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</si>
  <si>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</si>
  <si>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</si>
  <si>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</si>
  <si>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</si>
  <si>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</si>
  <si>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</si>
  <si>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</si>
  <si>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</si>
  <si>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</si>
  <si>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</si>
  <si>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</si>
  <si>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</si>
  <si>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</si>
  <si>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</si>
  <si>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</si>
  <si>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</si>
  <si>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</si>
  <si>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</si>
  <si>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</si>
  <si>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</si>
  <si>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</si>
  <si>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</si>
  <si>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</si>
  <si>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</si>
  <si>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</si>
  <si>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</si>
  <si>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</si>
  <si>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</si>
  <si>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</si>
  <si>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</si>
  <si>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</si>
  <si>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</si>
  <si>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</si>
  <si>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</si>
  <si>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</si>
  <si>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</si>
  <si>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</si>
  <si>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</si>
  <si>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</si>
  <si>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</si>
  <si>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</si>
  <si>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</si>
  <si>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</si>
  <si>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</si>
  <si>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</si>
  <si>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</si>
  <si>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</si>
  <si>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</si>
  <si>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</si>
  <si>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</si>
  <si>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</si>
  <si>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</si>
  <si>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</si>
  <si>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</si>
  <si>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</si>
  <si>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</si>
  <si>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</si>
  <si>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</si>
  <si>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</si>
  <si>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</si>
  <si>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</si>
  <si>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</si>
  <si>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</si>
  <si>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</si>
  <si>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</si>
  <si>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</si>
  <si>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</si>
  <si>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</si>
  <si>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</si>
  <si>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</si>
  <si>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</si>
  <si>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</si>
  <si>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</si>
  <si>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</si>
  <si>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</si>
  <si>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</si>
  <si>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</si>
  <si>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</si>
  <si>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</si>
  <si>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</si>
  <si>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</si>
  <si>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</si>
  <si>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</si>
  <si>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</si>
  <si>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</si>
  <si>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</si>
  <si>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</si>
  <si>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</si>
  <si>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</si>
  <si>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</si>
  <si>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</si>
  <si>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</si>
  <si>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</si>
  <si>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</si>
  <si>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</si>
  <si>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</si>
  <si>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</si>
  <si>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</si>
  <si>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</si>
  <si>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</si>
  <si>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</si>
  <si>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</si>
  <si>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</si>
  <si>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</si>
  <si>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</si>
  <si>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</si>
  <si>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</si>
  <si>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</si>
  <si>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</si>
  <si>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</si>
  <si>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</si>
  <si>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</si>
  <si>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</si>
  <si>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</si>
  <si>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</si>
  <si>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</si>
  <si>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</si>
  <si>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</si>
  <si>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</si>
  <si>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</si>
  <si>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</si>
  <si>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</si>
  <si>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</si>
  <si>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</si>
  <si>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</si>
  <si>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</si>
  <si>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</si>
  <si>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</si>
  <si>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</si>
  <si>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</si>
  <si>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</si>
  <si>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</si>
  <si>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</si>
  <si>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</si>
  <si>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</si>
  <si>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</si>
  <si>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</si>
  <si>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</si>
  <si>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</si>
  <si>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</si>
  <si>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</si>
  <si>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</si>
  <si>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</si>
  <si>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</si>
  <si>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</si>
  <si>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</si>
  <si>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</si>
  <si>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</si>
  <si>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</si>
  <si>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</si>
  <si>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</si>
  <si>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</si>
  <si>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</si>
  <si>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</si>
  <si>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</si>
  <si>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</si>
  <si>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</si>
  <si>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</si>
  <si>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</si>
  <si>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</si>
  <si>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</si>
  <si>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</si>
  <si>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</si>
  <si>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</si>
  <si>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</si>
  <si>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</si>
  <si>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</si>
  <si>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</si>
  <si>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</si>
  <si>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</si>
  <si>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</si>
  <si>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</si>
  <si>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</si>
  <si>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</si>
  <si>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</si>
  <si>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</si>
  <si>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</si>
  <si>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</si>
  <si>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</si>
  <si>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</si>
  <si>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</si>
  <si>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</si>
  <si>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</si>
  <si>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</si>
  <si>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</si>
  <si>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</si>
  <si>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</si>
  <si>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</si>
  <si>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</si>
  <si>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</si>
  <si>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</si>
  <si>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</si>
  <si>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</si>
  <si>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</si>
  <si>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</si>
  <si>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</si>
  <si>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</si>
  <si>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</si>
  <si>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</si>
  <si>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</si>
  <si>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</si>
  <si>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</si>
  <si>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</si>
  <si>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</si>
  <si>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</si>
  <si>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</si>
  <si>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</si>
  <si>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</si>
  <si>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</si>
  <si>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</si>
  <si>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</si>
  <si>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</si>
  <si>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</si>
  <si>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</si>
  <si>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</si>
  <si>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</si>
  <si>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</si>
  <si>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</si>
  <si>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</si>
  <si>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</si>
  <si>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</si>
  <si>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</si>
  <si>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</si>
  <si>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</si>
  <si>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</si>
  <si>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</si>
  <si>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</si>
  <si>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</si>
  <si>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</si>
  <si>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</si>
  <si>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</si>
  <si>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</si>
  <si>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</si>
  <si>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</si>
  <si>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</si>
  <si>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</si>
  <si>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</si>
  <si>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</si>
  <si>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</si>
  <si>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</si>
  <si>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</si>
  <si>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</si>
  <si>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</si>
  <si>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</si>
  <si>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</si>
  <si>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</si>
  <si>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</si>
  <si>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</si>
  <si>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</si>
  <si>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</si>
  <si>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</si>
  <si>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</si>
  <si>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</si>
  <si>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</si>
  <si>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</si>
  <si>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</si>
  <si>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</si>
  <si>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</si>
  <si>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</si>
  <si>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</si>
  <si>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</si>
  <si>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</si>
  <si>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</si>
  <si>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</si>
  <si>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</si>
  <si>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</si>
  <si>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</si>
  <si>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</si>
  <si>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</si>
  <si>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</si>
  <si>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</si>
  <si>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</si>
  <si>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</si>
  <si>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</si>
  <si>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</si>
  <si>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</si>
  <si>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</si>
  <si>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</si>
  <si>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</si>
  <si>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</si>
  <si>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</si>
  <si>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</si>
  <si>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</si>
  <si>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</si>
  <si>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</si>
  <si>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</si>
  <si>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</si>
  <si>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</si>
  <si>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</si>
  <si>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</si>
  <si>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</si>
  <si>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</si>
  <si>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</si>
  <si>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</si>
  <si>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</si>
  <si>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</si>
  <si>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</si>
  <si>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</si>
  <si>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</si>
  <si>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</si>
  <si>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</si>
  <si>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</si>
  <si>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</si>
  <si>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</si>
  <si>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</si>
  <si>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</si>
  <si>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</si>
  <si>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</si>
  <si>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</si>
  <si>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</si>
  <si>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</si>
  <si>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</si>
  <si>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</si>
  <si>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</si>
  <si>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</si>
  <si>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</si>
  <si>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</si>
  <si>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</si>
  <si>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</si>
  <si>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</si>
  <si>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</si>
  <si>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</si>
  <si>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</si>
  <si>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</si>
  <si>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</si>
  <si>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</si>
  <si>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</si>
  <si>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</si>
  <si>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</si>
  <si>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</si>
  <si>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</si>
  <si>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</si>
  <si>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</si>
  <si>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</si>
  <si>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</si>
  <si>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</si>
  <si>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</si>
  <si>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</si>
  <si>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</si>
  <si>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</si>
  <si>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</si>
  <si>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</si>
  <si>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</si>
  <si>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</si>
  <si>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</si>
  <si>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</si>
  <si>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</si>
  <si>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</si>
  <si>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</si>
  <si>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</si>
  <si>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</si>
  <si>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</si>
  <si>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</si>
  <si>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</si>
  <si>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</si>
  <si>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</si>
  <si>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</si>
  <si>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</si>
  <si>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</si>
  <si>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</si>
  <si>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</si>
  <si>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</si>
  <si>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</si>
  <si>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</si>
  <si>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</si>
  <si>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</si>
  <si>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</si>
  <si>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</si>
  <si>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</si>
  <si>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</si>
  <si>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</si>
  <si>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</si>
  <si>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</si>
  <si>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</si>
  <si>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</si>
  <si>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</si>
  <si>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</si>
  <si>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</si>
  <si>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</si>
  <si>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</si>
  <si>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</si>
  <si>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</si>
  <si>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</si>
  <si>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</si>
  <si>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</si>
  <si>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</si>
  <si>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</si>
  <si>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</si>
  <si>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</si>
  <si>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</si>
  <si>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</si>
  <si>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</si>
  <si>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</si>
  <si>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</si>
  <si>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</si>
  <si>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</si>
  <si>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</si>
  <si>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</si>
  <si>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</si>
  <si>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</si>
  <si>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</si>
  <si>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</si>
  <si>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</si>
  <si>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</si>
  <si>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</si>
  <si>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</si>
  <si>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</si>
  <si>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</si>
  <si>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</si>
  <si>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</si>
  <si>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</si>
  <si>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</si>
  <si>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</si>
  <si>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</si>
  <si>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</si>
  <si>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</si>
  <si>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</si>
  <si>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</si>
  <si>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</si>
  <si>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</si>
  <si>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</si>
  <si>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</si>
  <si>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</si>
  <si>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</si>
  <si>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</si>
  <si>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</si>
  <si>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</si>
  <si>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</si>
  <si>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</si>
  <si>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</si>
  <si>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</si>
  <si>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</si>
  <si>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</si>
  <si>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</si>
  <si>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</si>
  <si>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</si>
  <si>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</si>
  <si>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</si>
  <si>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</si>
  <si>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</si>
  <si>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</si>
  <si>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</si>
  <si>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</si>
  <si>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</si>
  <si>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</si>
  <si>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</si>
  <si>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</si>
  <si>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</si>
  <si>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</si>
  <si>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</si>
  <si>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</si>
  <si>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</si>
  <si>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</si>
  <si>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</si>
  <si>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</si>
  <si>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</si>
  <si>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</si>
  <si>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</si>
  <si>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</si>
  <si>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</si>
  <si>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</si>
  <si>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</si>
  <si>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</si>
  <si>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</si>
  <si>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</si>
  <si>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</si>
  <si>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</si>
  <si>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</si>
  <si>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</si>
  <si>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</si>
  <si>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</si>
  <si>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</si>
  <si>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</si>
  <si>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</si>
  <si>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</si>
  <si>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</si>
  <si>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</si>
  <si>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</si>
  <si>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</si>
  <si>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</si>
  <si>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</si>
  <si>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</si>
  <si>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</si>
  <si>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</si>
  <si>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</si>
  <si>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</si>
  <si>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</si>
  <si>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</si>
  <si>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</si>
  <si>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</si>
  <si>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</si>
  <si>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</si>
  <si>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</si>
  <si>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</si>
  <si>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</si>
  <si>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</si>
  <si>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</si>
  <si>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</si>
  <si>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</si>
  <si>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</si>
  <si>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</si>
  <si>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</si>
  <si>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</si>
  <si>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</si>
  <si>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</si>
  <si>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</si>
  <si>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</si>
  <si>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</si>
  <si>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</si>
  <si>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</si>
  <si>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</si>
  <si>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</si>
  <si>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</si>
  <si>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</si>
  <si>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</si>
  <si>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</si>
  <si>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</si>
  <si>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</si>
  <si>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</si>
  <si>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</si>
  <si>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</si>
  <si>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</si>
  <si>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</si>
  <si>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</si>
  <si>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</si>
  <si>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</si>
  <si>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</si>
  <si>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</si>
  <si>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</si>
  <si>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</si>
  <si>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</si>
  <si>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</si>
  <si>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</si>
  <si>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</si>
  <si>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</si>
  <si>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</si>
  <si>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</si>
  <si>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</si>
  <si>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</si>
  <si>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</si>
  <si>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</si>
  <si>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</si>
  <si>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</si>
  <si>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</si>
  <si>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</si>
  <si>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</si>
  <si>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</si>
  <si>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</si>
  <si>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</si>
  <si>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</si>
  <si>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</si>
  <si>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</si>
  <si>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</si>
  <si>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</si>
  <si>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</si>
  <si>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</si>
  <si>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</si>
  <si>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</si>
  <si>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</si>
  <si>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</si>
  <si>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</si>
  <si>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</si>
  <si>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</si>
  <si>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</si>
  <si>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</si>
  <si>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</si>
  <si>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</si>
  <si>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</si>
  <si>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</si>
  <si>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</si>
  <si>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</si>
  <si>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</si>
  <si>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</si>
  <si>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</si>
  <si>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</si>
  <si>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</si>
  <si>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</si>
  <si>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</si>
  <si>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</si>
  <si>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</si>
  <si>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</si>
  <si>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</si>
  <si>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</si>
  <si>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</si>
  <si>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</si>
  <si>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</si>
  <si>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</si>
  <si>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</si>
  <si>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</si>
  <si>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</si>
  <si>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</si>
  <si>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</si>
  <si>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</si>
  <si>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</si>
  <si>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</si>
  <si>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</si>
  <si>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</si>
  <si>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</si>
  <si>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</si>
  <si>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</si>
  <si>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</si>
  <si>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</si>
  <si>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</si>
  <si>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</si>
  <si>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</si>
  <si>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</si>
  <si>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</si>
  <si>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</si>
  <si>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</si>
  <si>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</si>
  <si>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</si>
  <si>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</si>
  <si>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</si>
  <si>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</si>
  <si>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</si>
  <si>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</si>
  <si>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</si>
  <si>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</si>
  <si>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</si>
  <si>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</si>
  <si>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</si>
  <si>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</si>
  <si>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</si>
  <si>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</si>
  <si>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</si>
  <si>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</si>
  <si>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</si>
  <si>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</si>
  <si>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</si>
  <si>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</si>
  <si>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</si>
  <si>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</si>
  <si>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</si>
  <si>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</si>
  <si>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</si>
  <si>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</si>
  <si>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</si>
  <si>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</si>
  <si>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</si>
  <si>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</si>
  <si>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</si>
  <si>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</si>
  <si>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</si>
  <si>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</si>
  <si>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</si>
  <si>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</si>
  <si>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</si>
  <si>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</si>
  <si>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</si>
  <si>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</si>
  <si>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</si>
  <si>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</si>
  <si>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</si>
  <si>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</si>
  <si>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</si>
  <si>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</si>
  <si>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</si>
  <si>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</si>
  <si>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</si>
  <si>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</si>
  <si>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</si>
  <si>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</si>
  <si>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</si>
  <si>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</si>
  <si>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</si>
  <si>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</si>
  <si>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</si>
  <si>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</si>
  <si>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</si>
  <si>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</si>
  <si>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</si>
  <si>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</si>
  <si>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</si>
  <si>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</si>
  <si>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</si>
  <si>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</si>
  <si>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</si>
  <si>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</si>
  <si>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</si>
  <si>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</si>
  <si>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</si>
  <si>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</si>
  <si>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</si>
  <si>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</si>
  <si>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</si>
  <si>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</si>
  <si>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</si>
  <si>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</si>
  <si>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</si>
  <si>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</si>
  <si>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</si>
  <si>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</si>
  <si>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</si>
  <si>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</si>
  <si>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</si>
  <si>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</si>
  <si>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</si>
  <si>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</si>
  <si>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</si>
  <si>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</si>
  <si>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</si>
  <si>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</si>
  <si>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</si>
  <si>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</si>
  <si>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</si>
  <si>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</si>
  <si>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</si>
  <si>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</si>
  <si>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</si>
  <si>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</si>
  <si>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</si>
  <si>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</si>
  <si>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</si>
  <si>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</si>
  <si>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</si>
  <si>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</si>
  <si>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</si>
  <si>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</si>
  <si>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</si>
  <si>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</si>
  <si>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</si>
  <si>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</si>
  <si>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</si>
  <si>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</si>
  <si>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</si>
  <si>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</si>
  <si>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</si>
  <si>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</si>
  <si>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</si>
  <si>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</si>
  <si>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</si>
  <si>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</si>
  <si>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</si>
  <si>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</si>
  <si>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</si>
  <si>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</si>
  <si>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</si>
  <si>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</si>
  <si>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</si>
  <si>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</si>
  <si>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</si>
  <si>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</si>
  <si>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</si>
  <si>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</si>
  <si>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</si>
  <si>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</si>
  <si>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</si>
  <si>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</si>
  <si>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</si>
  <si>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</si>
  <si>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</si>
  <si>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</si>
  <si>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</si>
  <si>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</si>
  <si>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</si>
  <si>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</si>
  <si>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</si>
  <si>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</si>
  <si>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</si>
  <si>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</si>
  <si>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</si>
  <si>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</si>
  <si>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</si>
  <si>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</si>
  <si>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</si>
  <si>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</si>
  <si>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</si>
  <si>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</si>
  <si>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</si>
  <si>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</si>
  <si>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</si>
  <si>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</si>
  <si>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</si>
  <si>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</si>
  <si>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</si>
  <si>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</si>
  <si>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</si>
  <si>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</si>
  <si>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</si>
  <si>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</si>
  <si>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</si>
  <si>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</si>
  <si>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</si>
  <si>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</si>
  <si>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</si>
  <si>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</si>
  <si>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</si>
  <si>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</si>
  <si>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</si>
  <si>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</si>
  <si>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</si>
  <si>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</si>
  <si>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</si>
  <si>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</si>
  <si>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</si>
  <si>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</si>
  <si>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</si>
  <si>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</si>
  <si>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</si>
  <si>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</si>
  <si>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</si>
  <si>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</si>
  <si>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</si>
  <si>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</si>
  <si>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</si>
  <si>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</si>
  <si>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</si>
  <si>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</si>
  <si>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</si>
  <si>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</si>
  <si>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</si>
  <si>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</si>
  <si>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</si>
  <si>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</si>
  <si>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</si>
  <si>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</si>
  <si>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</si>
  <si>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</si>
  <si>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</si>
  <si>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</si>
  <si>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</si>
  <si>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</si>
  <si>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</si>
  <si>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</si>
  <si>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</si>
  <si>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</si>
  <si>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</si>
  <si>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</si>
  <si>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</si>
  <si>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</si>
  <si>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</si>
  <si>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</si>
  <si>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</si>
  <si>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</si>
  <si>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</si>
  <si>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</si>
  <si>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</si>
  <si>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</si>
  <si>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</si>
  <si>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</si>
  <si>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</si>
  <si>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</si>
  <si>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</si>
  <si>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</si>
  <si>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</si>
  <si>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</si>
  <si>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</si>
  <si>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</si>
  <si>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</si>
  <si>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</si>
  <si>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</si>
  <si>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</si>
  <si>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</si>
  <si>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</si>
  <si>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</si>
  <si>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</si>
  <si>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</si>
  <si>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</si>
  <si>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</si>
  <si>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</si>
  <si>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</si>
  <si>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</si>
  <si>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</si>
  <si>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</si>
  <si>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</si>
  <si>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</si>
  <si>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</si>
  <si>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</si>
  <si>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</si>
  <si>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</si>
  <si>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</si>
  <si>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</si>
  <si>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</si>
  <si>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</si>
  <si>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</si>
  <si>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</si>
  <si>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</si>
  <si>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</si>
  <si>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</si>
  <si>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</si>
  <si>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</si>
  <si>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</si>
  <si>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</si>
  <si>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</si>
  <si>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</si>
  <si>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</si>
  <si>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</si>
  <si>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</si>
  <si>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</si>
  <si>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</si>
  <si>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</si>
  <si>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</si>
  <si>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</si>
  <si>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</si>
  <si>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</si>
  <si>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</si>
  <si>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</si>
  <si>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</si>
  <si>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</si>
  <si>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</si>
  <si>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</si>
  <si>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</si>
  <si>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</si>
  <si>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</si>
  <si>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</si>
  <si>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</si>
  <si>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</si>
  <si>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</si>
  <si>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</si>
  <si>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</si>
  <si>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</si>
  <si>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</si>
  <si>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</si>
  <si>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</si>
  <si>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</si>
  <si>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</si>
  <si>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</si>
  <si>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</si>
  <si>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</si>
  <si>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</si>
  <si>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</si>
  <si>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</si>
  <si>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</si>
  <si>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</si>
  <si>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</si>
  <si>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</si>
  <si>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</si>
  <si>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</si>
  <si>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</si>
  <si>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</si>
  <si>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</si>
  <si>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</si>
  <si>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</si>
  <si>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</si>
  <si>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</si>
  <si>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</si>
  <si>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</si>
  <si>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</si>
  <si>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</si>
  <si>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</si>
  <si>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</si>
  <si>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</si>
  <si>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</si>
  <si>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</si>
  <si>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</si>
  <si>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</si>
  <si>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</si>
  <si>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</si>
  <si>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</si>
  <si>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</si>
  <si>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</si>
  <si>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</si>
  <si>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</si>
  <si>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</si>
  <si>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</si>
  <si>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</si>
  <si>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</si>
  <si>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</si>
  <si>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</si>
  <si>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</si>
  <si>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</si>
  <si>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</si>
  <si>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</si>
  <si>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</si>
  <si>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</si>
  <si>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</si>
  <si>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</si>
  <si>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</si>
  <si>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</si>
  <si>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</si>
  <si>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</si>
  <si>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</si>
  <si>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</si>
  <si>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</si>
  <si>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</si>
  <si>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</si>
  <si>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</si>
  <si>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</si>
  <si>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</si>
  <si>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</si>
  <si>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</si>
  <si>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</si>
  <si>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</si>
  <si>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</si>
  <si>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</si>
  <si>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</si>
  <si>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</si>
  <si>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</si>
  <si>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</si>
  <si>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</si>
  <si>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</si>
  <si>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</si>
  <si>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</si>
  <si>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</si>
  <si>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</si>
  <si>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</si>
  <si>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</si>
  <si>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</si>
  <si>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</si>
  <si>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</si>
  <si>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</si>
  <si>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</si>
  <si>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</si>
  <si>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</si>
  <si>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</si>
  <si>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</si>
  <si>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</si>
  <si>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</si>
  <si>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</si>
  <si>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</si>
  <si>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</si>
  <si>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</si>
  <si>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</si>
  <si>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</si>
  <si>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</si>
  <si>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</si>
  <si>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</si>
  <si>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</si>
  <si>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</si>
  <si>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</si>
  <si>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</si>
  <si>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</si>
  <si>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</si>
  <si>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</si>
  <si>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</si>
  <si>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</si>
  <si>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</si>
  <si>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</si>
  <si>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</si>
  <si>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</si>
  <si>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</si>
  <si>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</si>
  <si>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</si>
  <si>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</si>
  <si>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</si>
  <si>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</si>
  <si>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</si>
  <si>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</si>
  <si>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</si>
  <si>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</si>
  <si>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</si>
  <si>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</si>
  <si>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</si>
  <si>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</si>
  <si>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</si>
  <si>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</si>
  <si>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</si>
  <si>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</si>
  <si>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</si>
  <si>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</si>
  <si>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</si>
  <si>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</si>
  <si>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</si>
  <si>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</si>
  <si>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</si>
  <si>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</si>
  <si>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</si>
  <si>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</si>
  <si>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</si>
  <si>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</si>
  <si>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</si>
  <si>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</si>
  <si>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</si>
  <si>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</si>
  <si>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</si>
  <si>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</si>
  <si>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</si>
  <si>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</si>
  <si>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</si>
  <si>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</si>
  <si>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</si>
  <si>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</si>
  <si>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</si>
  <si>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</si>
  <si>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</si>
  <si>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</si>
  <si>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</si>
  <si>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</si>
  <si>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</si>
  <si>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</si>
  <si>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</si>
  <si>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</si>
  <si>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</si>
  <si>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</si>
  <si>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</si>
  <si>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</si>
  <si>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</si>
  <si>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</si>
  <si>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</si>
  <si>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</si>
  <si>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</si>
  <si>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</si>
  <si>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</si>
  <si>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</si>
  <si>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</si>
  <si>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</si>
  <si>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</si>
  <si>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</si>
  <si>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</si>
  <si>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</si>
  <si>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</si>
  <si>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</si>
  <si>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</si>
  <si>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</si>
  <si>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</si>
  <si>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</si>
  <si>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</si>
  <si>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</si>
  <si>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</si>
  <si>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</si>
  <si>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</si>
  <si>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</si>
  <si>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</si>
  <si>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</si>
  <si>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</si>
  <si>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</si>
  <si>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</si>
  <si>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</si>
  <si>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</si>
  <si>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</si>
  <si>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</si>
  <si>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</si>
  <si>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</si>
  <si>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</si>
  <si>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</si>
  <si>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</si>
  <si>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</si>
  <si>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</si>
  <si>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</si>
  <si>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</si>
  <si>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</si>
  <si>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</si>
  <si>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</si>
  <si>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</si>
  <si>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</si>
  <si>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</si>
  <si>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</si>
  <si>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</si>
  <si>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</si>
  <si>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</si>
  <si>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</si>
  <si>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</si>
  <si>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</si>
  <si>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</si>
  <si>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</si>
  <si>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</si>
  <si>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</si>
  <si>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</si>
  <si>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</si>
  <si>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</si>
  <si>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</si>
  <si>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</si>
  <si>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</si>
  <si>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</si>
  <si>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</si>
  <si>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</si>
  <si>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</si>
  <si>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</si>
  <si>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</si>
  <si>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</si>
  <si>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</si>
  <si>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</si>
  <si>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</si>
  <si>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</si>
  <si>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</si>
  <si>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</si>
  <si>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</si>
  <si>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</si>
  <si>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</si>
  <si>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</si>
  <si>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</si>
  <si>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</si>
  <si>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</si>
  <si>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</si>
  <si>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</si>
  <si>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</si>
  <si>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</si>
  <si>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</si>
  <si>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</si>
  <si>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</si>
  <si>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</si>
  <si>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</si>
  <si>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</si>
  <si>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</si>
  <si>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</si>
  <si>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</si>
  <si>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</si>
  <si>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</si>
  <si>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</si>
  <si>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</si>
  <si>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</si>
  <si>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</si>
  <si>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</si>
  <si>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</si>
  <si>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</si>
  <si>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</si>
  <si>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</si>
  <si>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</si>
  <si>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</si>
  <si>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</si>
  <si>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</si>
  <si>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</si>
  <si>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</si>
  <si>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</si>
  <si>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</si>
  <si>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</si>
  <si>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</si>
  <si>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</si>
  <si>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</si>
  <si>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</si>
  <si>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</si>
  <si>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</si>
  <si>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</si>
  <si>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</si>
  <si>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</si>
  <si>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</si>
  <si>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</si>
  <si>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</si>
  <si>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</si>
  <si>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</si>
  <si>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</si>
  <si>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</si>
  <si>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</si>
  <si>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</si>
  <si>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</si>
  <si>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</si>
  <si>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</si>
  <si>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</si>
  <si>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</si>
  <si>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</si>
  <si>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</si>
  <si>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</si>
  <si>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</si>
  <si>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</si>
  <si>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</si>
  <si>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</si>
  <si>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</si>
  <si>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</si>
  <si>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</si>
  <si>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</si>
  <si>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</si>
  <si>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</si>
  <si>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</si>
  <si>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</si>
  <si>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</si>
  <si>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</si>
  <si>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</si>
  <si>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</si>
  <si>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</si>
  <si>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</si>
  <si>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</si>
  <si>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</si>
  <si>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</si>
  <si>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</si>
  <si>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</si>
  <si>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</si>
  <si>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</si>
  <si>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</si>
  <si>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</si>
  <si>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</si>
  <si>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</si>
  <si>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</si>
  <si>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</si>
  <si>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</si>
  <si>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</si>
  <si>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</si>
  <si>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</si>
  <si>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</si>
  <si>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</si>
  <si>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</si>
  <si>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</si>
  <si>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</si>
  <si>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</si>
  <si>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</si>
  <si>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</si>
  <si>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</si>
  <si>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</si>
  <si>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</si>
  <si>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</si>
  <si>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</si>
  <si>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</si>
  <si>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</si>
  <si>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</si>
  <si>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</si>
  <si>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</si>
  <si>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</si>
  <si>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</si>
  <si>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</si>
  <si>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</si>
  <si>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</si>
  <si>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</si>
  <si>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</si>
  <si>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</si>
  <si>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</si>
  <si>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</si>
  <si>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</si>
  <si>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</si>
  <si>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</si>
  <si>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</si>
  <si>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</si>
  <si>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</si>
  <si>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</si>
  <si>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</si>
  <si>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</si>
  <si>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</si>
  <si>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</si>
  <si>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</si>
  <si>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</si>
  <si>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</si>
  <si>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</si>
  <si>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</si>
  <si>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</si>
  <si>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</si>
  <si>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</si>
  <si>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</si>
  <si>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</si>
  <si>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</si>
  <si>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</si>
  <si>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</si>
  <si>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</si>
  <si>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</si>
  <si>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</si>
  <si>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</si>
  <si>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</si>
  <si>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</si>
  <si>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</si>
  <si>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</si>
  <si>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</si>
  <si>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</si>
  <si>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</si>
  <si>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</si>
  <si>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</si>
  <si>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</si>
  <si>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</si>
  <si>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</si>
  <si>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</si>
  <si>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</si>
  <si>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</si>
  <si>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</si>
  <si>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</si>
  <si>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</si>
  <si>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</si>
  <si>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</si>
  <si>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</si>
  <si>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</si>
  <si>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</si>
  <si>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</si>
  <si>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</si>
  <si>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</si>
  <si>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</si>
  <si>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</si>
  <si>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</si>
  <si>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</si>
  <si>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</si>
  <si>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</si>
  <si>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</si>
  <si>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</si>
  <si>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</si>
  <si>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</si>
  <si>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</si>
  <si>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</si>
  <si>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</si>
  <si>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</si>
  <si>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</si>
  <si>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</si>
  <si>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</si>
  <si>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</si>
  <si>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</si>
  <si>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</si>
  <si>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</si>
  <si>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</si>
  <si>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</si>
  <si>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</si>
  <si>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</si>
  <si>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</si>
  <si>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</si>
  <si>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</si>
  <si>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</si>
  <si>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</si>
  <si>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</si>
  <si>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</si>
  <si>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</si>
  <si>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</si>
  <si>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</si>
  <si>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</si>
  <si>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</si>
  <si>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</si>
  <si>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</si>
  <si>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</si>
  <si>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</si>
  <si>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</si>
  <si>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</si>
  <si>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</si>
  <si>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</si>
  <si>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</si>
  <si>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</si>
  <si>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</si>
  <si>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</si>
  <si>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</si>
  <si>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</si>
  <si>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</si>
  <si>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</si>
  <si>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</si>
  <si>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</si>
  <si>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</si>
  <si>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</si>
  <si>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</si>
  <si>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</si>
  <si>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</si>
  <si>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</si>
  <si>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</si>
  <si>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</si>
  <si>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</si>
  <si>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</si>
  <si>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</si>
  <si>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</si>
  <si>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</si>
  <si>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</si>
  <si>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</si>
  <si>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</si>
  <si>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</si>
  <si>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</si>
  <si>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</si>
  <si>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</si>
  <si>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</si>
  <si>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</si>
  <si>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</si>
  <si>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</si>
  <si>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</si>
  <si>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</si>
  <si>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</si>
  <si>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</si>
  <si>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</si>
  <si>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</si>
  <si>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</si>
  <si>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</si>
  <si>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</si>
  <si>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</si>
  <si>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</si>
  <si>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</si>
  <si>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</si>
  <si>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</si>
  <si>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</si>
  <si>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</si>
  <si>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</si>
  <si>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</si>
  <si>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</si>
  <si>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</si>
  <si>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</si>
  <si>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</si>
  <si>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</si>
  <si>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</si>
  <si>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</si>
  <si>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</si>
  <si>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</si>
  <si>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</si>
  <si>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</si>
  <si>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</si>
  <si>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</si>
  <si>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</si>
  <si>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</si>
  <si>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</si>
  <si>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</si>
  <si>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</si>
  <si>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</si>
  <si>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</si>
  <si>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</si>
  <si>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</si>
  <si>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</si>
  <si>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</si>
  <si>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</si>
  <si>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</si>
  <si>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</si>
  <si>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</si>
  <si>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</si>
  <si>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</si>
  <si>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</si>
  <si>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</si>
  <si>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</si>
  <si>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</si>
  <si>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</si>
  <si>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</si>
  <si>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</si>
  <si>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</si>
  <si>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</si>
  <si>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</si>
  <si>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</si>
  <si>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</si>
  <si>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</si>
  <si>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</si>
  <si>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</si>
  <si>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</si>
  <si>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</si>
  <si>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</si>
  <si>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</si>
  <si>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</si>
  <si>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</si>
  <si>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</si>
  <si>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</si>
  <si>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</si>
  <si>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</si>
  <si>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</si>
  <si>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</si>
  <si>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</si>
  <si>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</si>
  <si>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</si>
  <si>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</si>
  <si>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</si>
  <si>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</si>
  <si>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</si>
  <si>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</si>
  <si>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</si>
  <si>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</si>
  <si>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</si>
  <si>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</si>
  <si>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</si>
  <si>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</si>
  <si>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</si>
  <si>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</si>
  <si>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</si>
  <si>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</si>
  <si>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</si>
  <si>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</si>
  <si>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</si>
  <si>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</si>
  <si>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</si>
  <si>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</si>
  <si>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</si>
  <si>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</si>
  <si>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</si>
  <si>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</si>
  <si>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</si>
  <si>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</si>
  <si>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</si>
  <si>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</si>
  <si>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</si>
  <si>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</si>
  <si>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</si>
  <si>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</si>
  <si>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</si>
  <si>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</si>
  <si>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</si>
  <si>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</si>
  <si>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</si>
  <si>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</si>
  <si>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</si>
  <si>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</si>
  <si>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</si>
  <si>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</si>
  <si>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</si>
  <si>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</si>
  <si>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</si>
  <si>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</si>
  <si>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</si>
  <si>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</si>
  <si>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</si>
  <si>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</si>
  <si>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</si>
  <si>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</si>
  <si>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</si>
  <si>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</si>
  <si>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</si>
  <si>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</si>
  <si>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</si>
  <si>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</si>
  <si>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</si>
  <si>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</si>
  <si>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</si>
  <si>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</si>
  <si>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</si>
  <si>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</si>
  <si>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</si>
  <si>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</si>
  <si>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</si>
  <si>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</si>
  <si>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</si>
  <si>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</si>
  <si>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</si>
  <si>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</si>
  <si>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</si>
  <si>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</si>
  <si>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</si>
  <si>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</si>
  <si>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</si>
  <si>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</si>
  <si>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</si>
  <si>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</si>
  <si>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</si>
  <si>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</si>
  <si>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</si>
  <si>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</si>
  <si>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</si>
  <si>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</si>
  <si>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</si>
  <si>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</si>
  <si>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</si>
  <si>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</si>
  <si>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</si>
  <si>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</si>
  <si>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</si>
  <si>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</si>
  <si>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</si>
  <si>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</si>
  <si>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</si>
  <si>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</si>
  <si>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</si>
  <si>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</si>
  <si>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</si>
  <si>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</si>
  <si>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</si>
  <si>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</si>
  <si>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</si>
  <si>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</si>
  <si>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</si>
  <si>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</si>
  <si>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</si>
  <si>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</si>
  <si>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</si>
  <si>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</si>
  <si>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</si>
  <si>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</si>
  <si>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</si>
  <si>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</si>
  <si>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</si>
  <si>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</si>
  <si>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</si>
  <si>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</si>
  <si>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</si>
  <si>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</si>
  <si>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</si>
  <si>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</si>
  <si>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</si>
  <si>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</si>
  <si>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</si>
  <si>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</si>
  <si>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</si>
  <si>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</si>
  <si>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</si>
  <si>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</si>
  <si>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</si>
  <si>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</si>
  <si>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</si>
  <si>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</si>
  <si>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</si>
  <si>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</si>
  <si>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</si>
  <si>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</si>
  <si>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</si>
  <si>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</si>
  <si>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</si>
  <si>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</si>
  <si>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</si>
  <si>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</si>
  <si>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</si>
  <si>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</si>
  <si>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</si>
  <si>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</si>
  <si>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</si>
  <si>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</si>
  <si>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</si>
  <si>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</si>
  <si>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</si>
  <si>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</si>
  <si>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</si>
  <si>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</si>
  <si>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</si>
  <si>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</si>
  <si>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</si>
  <si>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</si>
  <si>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</si>
  <si>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</si>
  <si>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</si>
  <si>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</si>
  <si>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</si>
  <si>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</si>
  <si>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</si>
  <si>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</si>
  <si>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</si>
  <si>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</si>
  <si>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</si>
  <si>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</si>
  <si>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</si>
  <si>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</si>
  <si>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</si>
  <si>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</si>
  <si>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</si>
  <si>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</si>
  <si>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</si>
  <si>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</si>
  <si>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</si>
  <si>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</si>
  <si>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</si>
  <si>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</si>
  <si>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</si>
  <si>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</si>
  <si>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</si>
  <si>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</si>
  <si>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</si>
  <si>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</si>
  <si>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</si>
  <si>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</si>
  <si>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</si>
  <si>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</si>
  <si>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</si>
  <si>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</si>
  <si>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</si>
  <si>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</si>
  <si>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</si>
  <si>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</si>
  <si>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</si>
  <si>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</si>
  <si>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</si>
  <si>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</si>
  <si>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</si>
  <si>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</si>
  <si>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</si>
  <si>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</si>
  <si>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</si>
  <si>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</si>
  <si>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</si>
  <si>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</si>
  <si>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</si>
  <si>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</si>
  <si>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</si>
  <si>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</si>
  <si>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</si>
  <si>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</si>
  <si>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</si>
  <si>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</si>
  <si>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</si>
  <si>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</si>
  <si>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</si>
  <si>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</si>
  <si>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</si>
  <si>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</si>
  <si>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</si>
  <si>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</si>
  <si>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</si>
  <si>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</si>
  <si>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</si>
  <si>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</si>
  <si>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</si>
  <si>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</si>
  <si>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</si>
  <si>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</si>
  <si>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</si>
  <si>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</si>
  <si>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</si>
  <si>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</si>
  <si>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</si>
  <si>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</si>
  <si>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</si>
  <si>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</si>
  <si>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</si>
  <si>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</si>
  <si>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</si>
  <si>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</si>
  <si>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</si>
  <si>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</si>
  <si>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</si>
  <si>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</si>
  <si>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</si>
  <si>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</si>
  <si>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</si>
  <si>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</si>
  <si>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</si>
  <si>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</si>
  <si>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</si>
  <si>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</si>
  <si>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</si>
  <si>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</si>
  <si>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</si>
  <si>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</si>
  <si>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</si>
  <si>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</si>
  <si>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</si>
  <si>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</si>
  <si>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</si>
  <si>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</si>
  <si>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</si>
  <si>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</si>
  <si>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</si>
  <si>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</si>
  <si>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</si>
  <si>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</si>
  <si>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</si>
  <si>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</si>
  <si>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</si>
  <si>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</si>
  <si>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</si>
  <si>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</si>
  <si>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</si>
  <si>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</si>
  <si>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</si>
  <si>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</si>
  <si>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</si>
  <si>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</si>
  <si>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</si>
  <si>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</si>
  <si>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</si>
  <si>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</si>
  <si>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</si>
  <si>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</si>
  <si>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</si>
  <si>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</si>
  <si>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</si>
  <si>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</si>
  <si>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</si>
  <si>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</si>
  <si>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</si>
  <si>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</si>
  <si>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</si>
  <si>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</si>
  <si>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</si>
  <si>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</si>
  <si>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</si>
  <si>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</si>
  <si>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</si>
  <si>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</si>
  <si>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</si>
  <si>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</si>
  <si>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</si>
  <si>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</si>
  <si>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</si>
  <si>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</si>
  <si>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</si>
  <si>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</si>
  <si>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</si>
  <si>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</si>
  <si>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</si>
  <si>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</si>
  <si>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</si>
  <si>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</si>
  <si>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</si>
  <si>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</si>
  <si>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</si>
  <si>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</si>
  <si>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</si>
  <si>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</si>
  <si>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</si>
  <si>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</si>
  <si>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</si>
  <si>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</si>
  <si>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</si>
  <si>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</si>
  <si>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</si>
  <si>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</si>
  <si>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</si>
  <si>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</si>
  <si>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</si>
  <si>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</si>
  <si>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</si>
  <si>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</si>
  <si>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</si>
  <si>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</si>
  <si>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</si>
  <si>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</si>
  <si>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</si>
  <si>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</si>
  <si>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</si>
  <si>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</si>
  <si>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</si>
  <si>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</si>
  <si>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</si>
  <si>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</si>
  <si>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</si>
  <si>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</si>
  <si>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</si>
  <si>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</si>
  <si>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</si>
  <si>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</si>
  <si>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</si>
  <si>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</si>
  <si>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</si>
  <si>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</si>
  <si>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</si>
  <si>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</si>
  <si>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</si>
  <si>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</si>
  <si>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</si>
  <si>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</si>
  <si>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</si>
  <si>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</si>
  <si>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</si>
  <si>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</si>
  <si>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</si>
  <si>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</si>
  <si>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</si>
  <si>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</si>
  <si>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</si>
  <si>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</si>
  <si>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</si>
  <si>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</si>
  <si>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</si>
  <si>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</si>
  <si>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</si>
  <si>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</si>
  <si>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</si>
  <si>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</si>
  <si>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</si>
  <si>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</si>
  <si>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</si>
  <si>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</si>
  <si>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</si>
  <si>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</si>
  <si>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</si>
  <si>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</si>
  <si>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</si>
  <si>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</si>
  <si>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</si>
  <si>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</si>
  <si>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</si>
  <si>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</si>
  <si>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</si>
  <si>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</si>
  <si>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</si>
  <si>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</si>
  <si>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</si>
  <si>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</si>
  <si>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</si>
  <si>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</si>
  <si>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</si>
  <si>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</si>
  <si>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</si>
  <si>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</si>
  <si>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</si>
  <si>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</si>
  <si>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</si>
  <si>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</si>
  <si>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</si>
  <si>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</si>
  <si>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</si>
  <si>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</si>
  <si>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</si>
  <si>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</si>
  <si>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</si>
  <si>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</si>
  <si>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</si>
  <si>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</si>
  <si>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</si>
  <si>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</si>
  <si>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</si>
  <si>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</si>
  <si>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</si>
  <si>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</si>
  <si>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</si>
  <si>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</si>
  <si>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</si>
  <si>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</si>
  <si>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</si>
  <si>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</si>
  <si>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</si>
  <si>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</si>
  <si>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</si>
  <si>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</si>
  <si>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</si>
  <si>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</si>
  <si>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</si>
  <si>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</si>
  <si>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</si>
  <si>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</si>
  <si>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</si>
  <si>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</si>
  <si>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</si>
  <si>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</si>
  <si>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</si>
  <si>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</si>
  <si>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</si>
  <si>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</si>
  <si>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</si>
  <si>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</si>
  <si>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</si>
  <si>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</si>
  <si>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</si>
  <si>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</si>
  <si>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</si>
  <si>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</si>
  <si>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</si>
  <si>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</si>
  <si>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</si>
  <si>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</si>
  <si>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</si>
  <si>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</si>
  <si>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</si>
  <si>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</si>
  <si>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</si>
  <si>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</si>
  <si>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</si>
  <si>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</si>
  <si>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</si>
  <si>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</si>
  <si>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</si>
  <si>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</si>
  <si>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</si>
  <si>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</si>
  <si>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</si>
  <si>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</si>
  <si>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</si>
  <si>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</si>
  <si>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</si>
  <si>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</si>
  <si>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</si>
  <si>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</si>
  <si>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</si>
  <si>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</si>
  <si>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</si>
  <si>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</si>
  <si>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</si>
  <si>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</si>
  <si>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</si>
  <si>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</si>
  <si>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</si>
  <si>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</si>
  <si>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</si>
  <si>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</si>
  <si>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</si>
  <si>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</si>
  <si>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</si>
  <si>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</si>
  <si>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</si>
  <si>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</si>
  <si>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</si>
  <si>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</si>
  <si>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</si>
  <si>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</si>
  <si>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</si>
  <si>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</si>
  <si>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</si>
  <si>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</si>
  <si>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</si>
  <si>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</si>
  <si>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</si>
  <si>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</si>
  <si>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</si>
  <si>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</si>
  <si>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</si>
  <si>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</si>
  <si>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</si>
  <si>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</si>
  <si>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</si>
  <si>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</si>
  <si>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</si>
  <si>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</si>
  <si>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</si>
  <si>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</si>
  <si>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</si>
  <si>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</si>
  <si>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</si>
  <si>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</si>
  <si>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</si>
  <si>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</si>
  <si>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</si>
  <si>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</si>
  <si>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</si>
  <si>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</si>
  <si>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</si>
  <si>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</si>
  <si>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</si>
  <si>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</si>
  <si>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</si>
  <si>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</si>
  <si>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</si>
  <si>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</si>
  <si>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</si>
  <si>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</si>
  <si>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</si>
  <si>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</si>
  <si>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</si>
  <si>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</si>
  <si>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</si>
  <si>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</si>
  <si>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</si>
  <si>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</si>
  <si>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</si>
  <si>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</si>
  <si>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</si>
  <si>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</si>
  <si>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</si>
  <si>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</si>
  <si>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</si>
  <si>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</si>
  <si>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</si>
  <si>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</si>
  <si>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</si>
  <si>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</si>
  <si>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</si>
  <si>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</si>
  <si>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</si>
  <si>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</si>
  <si>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</si>
  <si>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</si>
  <si>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</si>
  <si>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</si>
  <si>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</si>
  <si>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</si>
  <si>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</si>
  <si>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</si>
  <si>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</si>
  <si>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</si>
  <si>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</si>
  <si>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</si>
  <si>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</si>
  <si>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</si>
  <si>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</si>
  <si>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</si>
  <si>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</si>
  <si>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</si>
  <si>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</si>
  <si>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</si>
  <si>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</si>
  <si>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</si>
  <si>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</si>
  <si>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</si>
  <si>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</si>
  <si>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</si>
  <si>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</si>
  <si>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</si>
  <si>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</si>
  <si>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</si>
  <si>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</si>
  <si>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</si>
  <si>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</si>
  <si>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</si>
  <si>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</si>
  <si>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</si>
  <si>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</si>
  <si>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</si>
  <si>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</si>
  <si>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</si>
  <si>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</si>
  <si>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</si>
  <si>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</si>
  <si>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</si>
  <si>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</si>
  <si>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</si>
  <si>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</si>
  <si>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</si>
  <si>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</si>
  <si>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</si>
  <si>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</si>
  <si>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</si>
  <si>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</si>
  <si>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</si>
  <si>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</si>
  <si>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</si>
  <si>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</si>
  <si>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</si>
  <si>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</si>
  <si>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</si>
  <si>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</si>
  <si>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</si>
  <si>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</si>
  <si>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</si>
  <si>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</si>
  <si>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</si>
  <si>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</si>
  <si>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</si>
  <si>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</si>
  <si>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</si>
  <si>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</si>
  <si>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</si>
  <si>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</si>
  <si>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</si>
  <si>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</si>
  <si>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</si>
  <si>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</si>
  <si>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</si>
  <si>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</si>
  <si>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</si>
  <si>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</si>
  <si>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</si>
  <si>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</si>
  <si>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</si>
  <si>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</si>
  <si>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</si>
  <si>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</si>
  <si>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</si>
  <si>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</si>
  <si>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</si>
  <si>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</si>
  <si>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</si>
  <si>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</si>
  <si>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</si>
  <si>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</si>
  <si>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</si>
  <si>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</si>
  <si>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</si>
  <si>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</si>
  <si>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</si>
  <si>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</si>
  <si>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</si>
  <si>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</si>
  <si>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</si>
  <si>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</si>
  <si>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</si>
  <si>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</si>
  <si>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</si>
  <si>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</si>
  <si>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</si>
  <si>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</si>
  <si>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</si>
  <si>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</si>
  <si>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</si>
  <si>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</si>
  <si>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</si>
  <si>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</si>
  <si>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</si>
  <si>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</si>
  <si>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</si>
  <si>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</si>
  <si>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</si>
  <si>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</si>
  <si>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</si>
  <si>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</si>
  <si>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</si>
  <si>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</si>
  <si>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</si>
  <si>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</si>
  <si>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</si>
  <si>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</si>
  <si>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</si>
  <si>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</si>
  <si>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</si>
  <si>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</si>
  <si>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</si>
  <si>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</si>
  <si>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</si>
  <si>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</si>
  <si>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</si>
  <si>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</si>
  <si>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</si>
  <si>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</si>
  <si>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</si>
  <si>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</si>
  <si>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</si>
  <si>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</si>
  <si>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</si>
  <si>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</si>
  <si>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</si>
  <si>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</si>
  <si>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</si>
  <si>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</si>
  <si>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</si>
  <si>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</si>
  <si>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</si>
  <si>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</si>
  <si>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</si>
  <si>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</si>
  <si>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</si>
  <si>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</si>
  <si>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</si>
  <si>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</si>
  <si>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</si>
  <si>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</si>
  <si>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</si>
  <si>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</si>
  <si>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</si>
  <si>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</si>
  <si>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</si>
  <si>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</si>
  <si>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</si>
  <si>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</si>
  <si>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</si>
  <si>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</si>
  <si>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</si>
  <si>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</si>
  <si>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</si>
  <si>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</si>
  <si>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</si>
  <si>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</si>
  <si>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</si>
  <si>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</si>
  <si>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</si>
  <si>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</si>
  <si>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</si>
  <si>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</si>
  <si>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</si>
  <si>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</si>
  <si>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</si>
  <si>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</si>
  <si>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</si>
  <si>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</si>
  <si>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</si>
  <si>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</si>
  <si>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</si>
  <si>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</si>
  <si>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</si>
  <si>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</si>
  <si>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</si>
  <si>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</si>
  <si>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</si>
  <si>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</si>
  <si>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</si>
  <si>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</si>
  <si>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</si>
  <si>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</si>
  <si>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</si>
  <si>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</si>
  <si>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</si>
  <si>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</si>
  <si>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</si>
  <si>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</si>
  <si>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</si>
  <si>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</si>
  <si>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</si>
  <si>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</si>
  <si>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</si>
  <si>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</si>
  <si>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</si>
  <si>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</si>
  <si>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</si>
  <si>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</si>
  <si>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</si>
  <si>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</si>
  <si>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</si>
  <si>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</si>
  <si>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</si>
  <si>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</si>
  <si>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</si>
  <si>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</si>
  <si>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</si>
  <si>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</si>
  <si>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</si>
  <si>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</si>
  <si>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</si>
  <si>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</si>
  <si>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</si>
  <si>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</si>
  <si>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</si>
  <si>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</si>
  <si>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</si>
  <si>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</si>
  <si>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</si>
  <si>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</si>
  <si>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</si>
  <si>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</si>
  <si>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</si>
  <si>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</si>
  <si>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</si>
  <si>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</si>
  <si>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</si>
  <si>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</si>
  <si>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</si>
  <si>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</si>
  <si>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</si>
  <si>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</si>
  <si>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</si>
  <si>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</si>
  <si>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</si>
  <si>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</si>
  <si>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</si>
  <si>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</si>
  <si>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</si>
  <si>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</si>
  <si>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</si>
  <si>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</si>
  <si>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</si>
  <si>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</si>
  <si>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</si>
  <si>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</si>
  <si>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</si>
  <si>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</si>
  <si>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</si>
  <si>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</si>
  <si>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</si>
  <si>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</si>
  <si>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</si>
  <si>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</si>
  <si>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</si>
  <si>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</si>
  <si>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</si>
  <si>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</si>
  <si>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</si>
  <si>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</si>
  <si>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</si>
  <si>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</si>
  <si>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</si>
  <si>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</si>
  <si>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</si>
  <si>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</si>
  <si>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</si>
  <si>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</si>
  <si>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</si>
  <si>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</si>
  <si>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</si>
  <si>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</si>
  <si>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</si>
  <si>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</si>
  <si>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</si>
  <si>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</si>
  <si>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</si>
  <si>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</si>
  <si>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</si>
  <si>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</si>
  <si>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</si>
  <si>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</si>
  <si>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</si>
  <si>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</si>
  <si>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</si>
  <si>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</si>
  <si>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</si>
  <si>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</si>
  <si>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</si>
  <si>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</si>
  <si>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</si>
  <si>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</si>
  <si>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</si>
  <si>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</si>
  <si>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</si>
  <si>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</si>
  <si>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</si>
  <si>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</si>
  <si>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</si>
  <si>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</si>
  <si>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</si>
  <si>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</si>
  <si>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</si>
  <si>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</si>
  <si>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</si>
  <si>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</si>
  <si>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</si>
  <si>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</si>
  <si>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</si>
  <si>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</si>
  <si>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</si>
  <si>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</si>
  <si>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</si>
  <si>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</si>
  <si>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</si>
  <si>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</si>
  <si>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</si>
  <si>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</si>
  <si>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</si>
  <si>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</si>
  <si>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</si>
  <si>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</si>
  <si>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</si>
  <si>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</si>
  <si>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</si>
  <si>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</si>
  <si>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</si>
  <si>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</si>
  <si>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</si>
  <si>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</si>
  <si>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</si>
  <si>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</si>
  <si>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</si>
  <si>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</si>
  <si>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</si>
  <si>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</si>
  <si>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</si>
  <si>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</si>
  <si>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</si>
  <si>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</si>
  <si>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</si>
  <si>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</si>
  <si>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</si>
  <si>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</si>
  <si>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</si>
  <si>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</si>
  <si>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</si>
  <si>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</si>
  <si>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</si>
  <si>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</si>
  <si>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</si>
  <si>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</si>
  <si>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</si>
  <si>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</si>
  <si>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</si>
  <si>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</si>
  <si>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</si>
  <si>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</si>
  <si>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</si>
  <si>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</si>
  <si>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</si>
  <si>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</si>
  <si>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</si>
  <si>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</si>
  <si>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</si>
  <si>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</si>
  <si>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</si>
  <si>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</si>
  <si>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</si>
  <si>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</si>
  <si>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</si>
  <si>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</si>
  <si>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</si>
  <si>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</si>
  <si>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</si>
  <si>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</si>
  <si>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</si>
  <si>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</si>
  <si>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</si>
  <si>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</si>
  <si>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</si>
  <si>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</si>
  <si>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</si>
  <si>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</si>
  <si>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</si>
  <si>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</si>
  <si>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</si>
  <si>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</si>
  <si>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</si>
  <si>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</si>
  <si>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</si>
  <si>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</si>
  <si>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</si>
  <si>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</si>
  <si>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</si>
  <si>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</si>
  <si>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</si>
  <si>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</si>
  <si>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</si>
  <si>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</si>
  <si>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</si>
  <si>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</si>
  <si>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</si>
  <si>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</si>
  <si>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</si>
  <si>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</si>
  <si>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</si>
  <si>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</si>
  <si>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</si>
  <si>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</si>
  <si>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</si>
  <si>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</si>
  <si>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</si>
  <si>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</si>
  <si>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</si>
  <si>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</si>
  <si>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</si>
  <si>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</si>
  <si>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</si>
  <si>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</si>
  <si>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</si>
  <si>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</si>
  <si>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</si>
  <si>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</si>
  <si>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</si>
  <si>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</si>
  <si>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</si>
  <si>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</si>
  <si>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</si>
  <si>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</si>
  <si>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</si>
  <si>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</si>
  <si>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</si>
  <si>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</si>
  <si>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</si>
  <si>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</si>
  <si>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</si>
  <si>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</si>
  <si>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</si>
  <si>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</si>
  <si>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</si>
  <si>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</si>
  <si>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</si>
  <si>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</si>
  <si>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</si>
  <si>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</si>
  <si>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</si>
  <si>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</si>
  <si>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</si>
  <si>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</si>
  <si>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</si>
  <si>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</si>
  <si>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</si>
  <si>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</si>
  <si>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</si>
  <si>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</si>
  <si>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</si>
  <si>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</si>
  <si>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</si>
  <si>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</si>
  <si>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</si>
  <si>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</si>
  <si>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</si>
  <si>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</si>
  <si>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</si>
  <si>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</si>
  <si>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</si>
  <si>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</si>
  <si>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</si>
  <si>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</si>
  <si>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</si>
  <si>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</si>
  <si>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</si>
  <si>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</si>
  <si>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</si>
  <si>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</si>
  <si>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</si>
  <si>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</si>
  <si>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</si>
  <si>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</si>
  <si>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</si>
  <si>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</si>
  <si>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</si>
  <si>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</si>
  <si>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</si>
  <si>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</si>
  <si>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</si>
  <si>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</si>
  <si>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</si>
  <si>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</si>
  <si>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</si>
  <si>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</si>
  <si>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</si>
  <si>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</si>
  <si>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</si>
  <si>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</si>
  <si>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</si>
  <si>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</si>
  <si>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</si>
  <si>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</si>
  <si>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</si>
  <si>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</si>
  <si>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</si>
  <si>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</si>
  <si>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</si>
  <si>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</si>
  <si>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</si>
  <si>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</si>
  <si>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</si>
  <si>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</si>
  <si>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</si>
  <si>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</si>
  <si>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</si>
  <si>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</si>
  <si>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</si>
  <si>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</si>
  <si>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</si>
  <si>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</si>
  <si>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</si>
  <si>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</si>
  <si>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</si>
  <si>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</si>
  <si>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</si>
  <si>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</si>
  <si>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</si>
  <si>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</si>
  <si>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</si>
  <si>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</si>
  <si>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</si>
  <si>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</si>
  <si>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</si>
  <si>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</si>
  <si>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</si>
  <si>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</si>
  <si>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</si>
  <si>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</si>
  <si>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</si>
  <si>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</si>
  <si>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</si>
  <si>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</si>
  <si>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</si>
  <si>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</si>
  <si>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</si>
  <si>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</si>
  <si>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</si>
  <si>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</si>
  <si>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</si>
  <si>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</si>
  <si>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</si>
  <si>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</si>
  <si>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</si>
  <si>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</si>
  <si>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</si>
  <si>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</si>
  <si>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</si>
  <si>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</si>
  <si>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</si>
  <si>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</si>
  <si>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</si>
  <si>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</si>
  <si>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</si>
  <si>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</si>
  <si>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</si>
  <si>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</si>
  <si>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</si>
  <si>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</si>
  <si>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</si>
  <si>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</si>
  <si>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</si>
  <si>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</si>
  <si>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</si>
  <si>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</si>
  <si>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</si>
  <si>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</si>
  <si>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</si>
  <si>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</si>
  <si>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</si>
  <si>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</si>
  <si>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</si>
  <si>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</si>
  <si>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</si>
  <si>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</si>
  <si>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</si>
  <si>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</si>
  <si>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</si>
  <si>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</si>
  <si>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</si>
  <si>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</si>
  <si>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</si>
  <si>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</si>
  <si>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</si>
  <si>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</si>
  <si>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</si>
  <si>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</si>
  <si>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</si>
  <si>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</si>
  <si>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</si>
  <si>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</si>
  <si>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</si>
  <si>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</si>
  <si>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</si>
  <si>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</si>
  <si>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</si>
  <si>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</si>
  <si>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</si>
  <si>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</si>
  <si>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</si>
  <si>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</si>
  <si>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</si>
  <si>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</si>
  <si>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</si>
  <si>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</si>
  <si>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</si>
  <si>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</si>
  <si>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</si>
  <si>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</si>
  <si>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</si>
  <si>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</si>
  <si>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</si>
  <si>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</si>
  <si>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</si>
  <si>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</si>
  <si>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</si>
  <si>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</si>
  <si>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</si>
  <si>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</si>
  <si>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</si>
  <si>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</si>
  <si>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</si>
  <si>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</si>
  <si>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</si>
  <si>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</si>
  <si>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</si>
  <si>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</si>
  <si>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</si>
  <si>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</si>
  <si>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</si>
  <si>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</si>
  <si>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</si>
  <si>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</si>
  <si>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</si>
  <si>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</si>
  <si>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</si>
  <si>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</si>
  <si>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</si>
  <si>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</si>
  <si>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</si>
  <si>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</si>
  <si>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</si>
  <si>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</si>
  <si>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</si>
  <si>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</si>
  <si>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</si>
  <si>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</si>
  <si>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</si>
  <si>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</si>
  <si>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</si>
  <si>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</si>
  <si>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</si>
  <si>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</si>
  <si>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</si>
  <si>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</si>
  <si>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</si>
  <si>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</si>
  <si>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</si>
  <si>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</si>
  <si>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</si>
  <si>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</si>
  <si>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</si>
  <si>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</si>
  <si>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</si>
  <si>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</si>
  <si>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</si>
  <si>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</si>
  <si>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</si>
  <si>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</si>
  <si>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</si>
  <si>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</si>
  <si>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</si>
  <si>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</si>
  <si>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</si>
  <si>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</si>
  <si>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</si>
  <si>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</si>
  <si>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</si>
  <si>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</si>
  <si>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</si>
  <si>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</si>
  <si>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</si>
  <si>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</si>
  <si>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</si>
  <si>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</si>
  <si>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</si>
  <si>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</si>
  <si>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</si>
  <si>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</si>
  <si>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</si>
  <si>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</si>
  <si>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</si>
  <si>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</si>
  <si>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</si>
  <si>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</si>
  <si>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</si>
  <si>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</si>
  <si>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</si>
  <si>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</si>
  <si>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</si>
  <si>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</si>
  <si>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</si>
  <si>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</si>
  <si>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</si>
  <si>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</si>
  <si>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</si>
  <si>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</si>
  <si>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</si>
  <si>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</si>
  <si>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</si>
  <si>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</si>
  <si>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</si>
  <si>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</si>
  <si>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</si>
  <si>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</si>
  <si>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</si>
  <si>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</si>
  <si>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</si>
  <si>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</si>
  <si>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</si>
  <si>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</si>
  <si>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</si>
  <si>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</si>
  <si>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</si>
  <si>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</si>
  <si>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</si>
  <si>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</si>
  <si>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</si>
  <si>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</si>
  <si>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</si>
  <si>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</si>
  <si>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</si>
  <si>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</si>
  <si>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</si>
  <si>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</si>
  <si>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</si>
  <si>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</si>
  <si>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</si>
  <si>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</si>
  <si>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</si>
  <si>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</si>
  <si>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</si>
  <si>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</si>
  <si>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</si>
  <si>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</si>
  <si>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</si>
  <si>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</si>
  <si>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</si>
  <si>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</si>
  <si>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</si>
  <si>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</si>
  <si>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</si>
  <si>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</si>
  <si>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</si>
  <si>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</si>
  <si>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</si>
  <si>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</si>
  <si>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</si>
  <si>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</si>
  <si>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</si>
  <si>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</si>
  <si>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</si>
  <si>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</si>
  <si>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</si>
  <si>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</si>
  <si>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</si>
  <si>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</si>
  <si>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</si>
  <si>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</si>
  <si>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</si>
  <si>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</si>
  <si>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</si>
  <si>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</si>
  <si>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</si>
  <si>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</si>
  <si>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</si>
  <si>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</si>
  <si>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</si>
  <si>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</si>
  <si>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</si>
  <si>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</si>
  <si>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</si>
  <si>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</si>
  <si>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</si>
  <si>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</si>
  <si>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</si>
  <si>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</si>
  <si>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</si>
  <si>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</si>
  <si>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</si>
  <si>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</si>
  <si>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</si>
  <si>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</si>
  <si>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</si>
  <si>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</si>
  <si>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</si>
  <si>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</si>
  <si>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</si>
  <si>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</si>
  <si>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</si>
  <si>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</si>
  <si>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</si>
  <si>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</si>
  <si>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</si>
  <si>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</si>
  <si>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</si>
  <si>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</si>
  <si>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</si>
  <si>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</si>
  <si>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</si>
  <si>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</si>
  <si>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</si>
  <si>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</si>
  <si>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</si>
  <si>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</si>
  <si>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</si>
  <si>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</si>
  <si>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</si>
  <si>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</si>
  <si>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</si>
  <si>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</si>
  <si>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</si>
  <si>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</si>
  <si>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</si>
  <si>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</si>
  <si>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</si>
  <si>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</si>
  <si>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</si>
  <si>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</si>
  <si>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</si>
  <si>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</si>
  <si>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</si>
  <si>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</si>
  <si>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</si>
  <si>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</si>
  <si>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</si>
  <si>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</si>
  <si>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</si>
  <si>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</si>
  <si>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</si>
  <si>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</si>
  <si>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</si>
  <si>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</si>
  <si>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</si>
  <si>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</si>
  <si>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</si>
  <si>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</si>
  <si>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</si>
  <si>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</si>
  <si>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</si>
  <si>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</si>
  <si>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</si>
  <si>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</si>
  <si>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</si>
  <si>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</si>
  <si>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</si>
  <si>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</si>
  <si>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</si>
  <si>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</si>
  <si>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</si>
  <si>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</si>
  <si>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</si>
  <si>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</si>
  <si>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</si>
  <si>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</si>
  <si>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</si>
  <si>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</si>
  <si>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</si>
  <si>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</si>
  <si>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</si>
  <si>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</si>
  <si>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</si>
  <si>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</si>
  <si>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</si>
  <si>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</si>
  <si>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</si>
  <si>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</si>
  <si>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</si>
  <si>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</si>
  <si>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</si>
  <si>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</si>
  <si>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</si>
  <si>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</si>
  <si>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</si>
  <si>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</si>
  <si>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</si>
  <si>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</si>
  <si>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</si>
  <si>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</si>
  <si>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</si>
  <si>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</si>
  <si>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</si>
  <si>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</si>
  <si>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</si>
  <si>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</si>
  <si>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</si>
  <si>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</si>
  <si>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</si>
  <si>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</si>
  <si>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</si>
  <si>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</si>
  <si>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</si>
  <si>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</si>
  <si>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</si>
  <si>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</si>
  <si>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</si>
  <si>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</si>
  <si>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</si>
  <si>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</si>
  <si>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</si>
  <si>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</si>
  <si>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</si>
  <si>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</si>
  <si>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</si>
  <si>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</si>
  <si>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</si>
  <si>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</si>
  <si>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</si>
  <si>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</si>
  <si>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</si>
  <si>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</si>
  <si>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</si>
  <si>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</si>
  <si>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</si>
  <si>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</si>
  <si>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</si>
  <si>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</si>
  <si>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</si>
  <si>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</si>
  <si>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</si>
  <si>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</si>
  <si>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</si>
  <si>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</si>
  <si>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</si>
  <si>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</si>
  <si>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</si>
  <si>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</si>
  <si>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</si>
  <si>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</si>
  <si>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</si>
  <si>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</si>
  <si>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</si>
  <si>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</si>
  <si>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</si>
  <si>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</si>
  <si>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</si>
  <si>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</si>
  <si>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</si>
  <si>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</si>
  <si>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</si>
  <si>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</si>
  <si>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</si>
  <si>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</si>
  <si>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</si>
  <si>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</si>
  <si>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</si>
  <si>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</si>
  <si>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</si>
  <si>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</si>
  <si>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</si>
  <si>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</si>
  <si>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</si>
  <si>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</si>
  <si>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</si>
  <si>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</si>
  <si>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</si>
  <si>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</si>
  <si>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</si>
  <si>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</si>
  <si>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</si>
  <si>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</si>
  <si>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</si>
  <si>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</si>
  <si>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</si>
  <si>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</si>
  <si>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</si>
  <si>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</si>
  <si>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</si>
  <si>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</si>
  <si>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</si>
  <si>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</si>
  <si>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</si>
  <si>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</si>
  <si>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</si>
  <si>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</si>
  <si>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</si>
  <si>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</si>
  <si>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</si>
  <si>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</si>
  <si>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</si>
  <si>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</si>
  <si>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</si>
  <si>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</si>
  <si>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</si>
  <si>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</si>
  <si>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</si>
  <si>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</si>
  <si>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</si>
  <si>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</si>
  <si>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</si>
  <si>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</si>
  <si>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</si>
  <si>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</si>
  <si>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</si>
  <si>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</si>
  <si>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</si>
  <si>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</si>
  <si>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</si>
  <si>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</si>
  <si>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</si>
  <si>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</si>
  <si>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</si>
  <si>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</si>
  <si>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</si>
  <si>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</si>
  <si>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</si>
  <si>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</si>
  <si>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</si>
  <si>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</si>
  <si>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</si>
  <si>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</si>
  <si>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</si>
  <si>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</si>
  <si>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</si>
  <si>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</si>
  <si>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</si>
  <si>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</si>
  <si>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</si>
  <si>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</si>
  <si>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</si>
  <si>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</si>
  <si>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</si>
  <si>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</si>
  <si>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</si>
  <si>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</si>
  <si>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</si>
  <si>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</si>
  <si>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</si>
  <si>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</si>
  <si>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</si>
  <si>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</si>
  <si>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</si>
  <si>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</si>
  <si>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</si>
  <si>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</si>
  <si>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</si>
  <si>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</si>
  <si>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</si>
  <si>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</si>
  <si>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</si>
  <si>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</si>
  <si>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</si>
  <si>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</si>
  <si>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</si>
  <si>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</si>
  <si>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</si>
  <si>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</si>
  <si>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</si>
  <si>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</si>
  <si>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</si>
  <si>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</si>
  <si>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</si>
  <si>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</si>
  <si>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</si>
  <si>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</si>
  <si>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</si>
  <si>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</si>
  <si>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</si>
  <si>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</si>
  <si>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</si>
  <si>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</si>
  <si>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</si>
  <si>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</si>
  <si>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</si>
  <si>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</si>
  <si>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</si>
  <si>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</si>
  <si>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</si>
  <si>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</si>
  <si>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</si>
  <si>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</si>
  <si>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</si>
  <si>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</si>
  <si>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</si>
  <si>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</si>
  <si>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</si>
  <si>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</si>
  <si>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</si>
  <si>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</si>
  <si>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</si>
  <si>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</si>
  <si>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</si>
  <si>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</si>
  <si>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</si>
  <si>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</si>
  <si>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</si>
  <si>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</si>
  <si>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</si>
  <si>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</si>
  <si>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</si>
  <si>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</si>
  <si>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</si>
  <si>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</si>
  <si>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</si>
  <si>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</si>
  <si>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</si>
  <si>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</si>
  <si>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</si>
  <si>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</si>
  <si>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</si>
  <si>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</si>
  <si>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</si>
  <si>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</si>
  <si>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</si>
  <si>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</si>
  <si>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</si>
  <si>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</si>
  <si>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</si>
  <si>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</si>
  <si>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</si>
  <si>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</si>
  <si>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</si>
  <si>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</si>
  <si>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</si>
  <si>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</si>
  <si>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</si>
  <si>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</si>
  <si>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</si>
  <si>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</si>
  <si>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</si>
  <si>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</si>
  <si>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</si>
  <si>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</si>
  <si>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</si>
  <si>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</si>
  <si>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</si>
  <si>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</si>
  <si>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</si>
  <si>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</si>
  <si>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</si>
  <si>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</si>
  <si>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</si>
  <si>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</si>
  <si>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</si>
  <si>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</si>
  <si>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</si>
  <si>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</si>
  <si>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</si>
  <si>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</si>
  <si>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</si>
  <si>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</si>
  <si>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</si>
  <si>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</si>
  <si>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</si>
  <si>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</si>
  <si>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</si>
  <si>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</si>
  <si>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</si>
  <si>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</si>
  <si>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</si>
  <si>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</si>
  <si>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</si>
  <si>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</si>
  <si>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</si>
  <si>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</si>
  <si>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</si>
  <si>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</si>
  <si>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</si>
  <si>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</si>
  <si>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</si>
  <si>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</si>
  <si>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</si>
  <si>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</si>
  <si>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</si>
  <si>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</si>
  <si>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</si>
  <si>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</si>
  <si>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</si>
  <si>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</si>
  <si>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</si>
  <si>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</si>
  <si>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</si>
  <si>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</si>
  <si>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</si>
  <si>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</si>
  <si>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</si>
  <si>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</si>
  <si>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</si>
  <si>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</si>
  <si>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</si>
  <si>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</si>
  <si>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</si>
  <si>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</si>
  <si>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</si>
  <si>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</si>
  <si>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</si>
  <si>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</si>
  <si>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</si>
  <si>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</si>
  <si>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</si>
  <si>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</si>
  <si>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</si>
  <si>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</si>
  <si>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</si>
  <si>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</si>
  <si>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</si>
  <si>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</si>
  <si>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</si>
  <si>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</si>
  <si>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</si>
  <si>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</si>
  <si>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</si>
  <si>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</si>
  <si>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</si>
  <si>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</si>
  <si>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</si>
  <si>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</si>
  <si>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</si>
  <si>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</si>
  <si>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</si>
  <si>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</si>
  <si>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</si>
  <si>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</si>
  <si>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</si>
  <si>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</si>
  <si>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</si>
  <si>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</si>
  <si>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</si>
  <si>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</si>
  <si>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</si>
  <si>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</si>
  <si>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</si>
  <si>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</si>
  <si>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</si>
  <si>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</si>
  <si>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</si>
  <si>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</si>
  <si>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</si>
  <si>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</si>
  <si>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</si>
  <si>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</si>
  <si>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</si>
  <si>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</si>
  <si>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</si>
  <si>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</si>
  <si>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</si>
  <si>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</si>
  <si>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</si>
  <si>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</si>
  <si>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</si>
  <si>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</si>
  <si>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</si>
  <si>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</si>
  <si>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</si>
  <si>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</si>
  <si>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</si>
  <si>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</si>
  <si>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</si>
  <si>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</si>
  <si>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</si>
  <si>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</si>
  <si>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</si>
  <si>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</si>
  <si>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</si>
  <si>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</si>
  <si>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</si>
  <si>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</si>
  <si>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</si>
  <si>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</si>
  <si>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</si>
  <si>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</si>
  <si>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</si>
  <si>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</si>
  <si>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</si>
  <si>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</si>
  <si>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</si>
  <si>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</si>
  <si>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</si>
  <si>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</si>
  <si>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</si>
  <si>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</si>
  <si>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</si>
  <si>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</si>
  <si>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</si>
  <si>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</si>
  <si>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</si>
  <si>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</si>
  <si>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</si>
  <si>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</si>
  <si>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</si>
  <si>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</si>
  <si>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</si>
  <si>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</si>
  <si>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</si>
  <si>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</si>
  <si>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</si>
  <si>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</si>
  <si>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</si>
  <si>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</si>
  <si>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</si>
  <si>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</si>
  <si>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</si>
  <si>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</si>
  <si>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</si>
  <si>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</si>
  <si>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</si>
  <si>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</si>
  <si>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</si>
  <si>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</si>
  <si>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</si>
  <si>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</si>
  <si>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</si>
  <si>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</si>
  <si>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</si>
  <si>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</si>
  <si>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</si>
  <si>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</si>
  <si>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</si>
  <si>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</si>
  <si>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</si>
  <si>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</si>
  <si>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</si>
  <si>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</si>
  <si>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</si>
  <si>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</si>
  <si>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</si>
  <si>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</si>
  <si>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</si>
  <si>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</si>
  <si>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</si>
  <si>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</si>
  <si>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</si>
  <si>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</si>
  <si>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</si>
  <si>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</si>
  <si>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</si>
  <si>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</si>
  <si>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</si>
  <si>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</si>
  <si>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</si>
  <si>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</si>
  <si>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</si>
  <si>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</si>
  <si>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</si>
  <si>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</si>
  <si>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</si>
  <si>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</si>
  <si>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</si>
  <si>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</si>
  <si>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</si>
  <si>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</si>
  <si>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</si>
  <si>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</si>
  <si>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</si>
  <si>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</si>
  <si>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</si>
  <si>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</si>
  <si>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</si>
  <si>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</si>
  <si>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</si>
  <si>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</si>
  <si>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</si>
  <si>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</si>
  <si>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</si>
  <si>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</si>
  <si>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</si>
  <si>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</si>
  <si>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</si>
  <si>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</si>
  <si>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</si>
  <si>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</si>
  <si>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</si>
  <si>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</si>
  <si>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</si>
  <si>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</si>
  <si>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</si>
  <si>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</si>
  <si>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</si>
  <si>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</si>
  <si>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</si>
  <si>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</si>
  <si>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</si>
  <si>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</si>
  <si>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</si>
  <si>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</si>
  <si>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</si>
  <si>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</si>
  <si>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</si>
  <si>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</si>
  <si>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</si>
  <si>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</si>
  <si>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</si>
  <si>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</si>
  <si>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</si>
  <si>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</si>
  <si>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</si>
  <si>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</si>
  <si>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</si>
  <si>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</si>
  <si>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</si>
  <si>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</si>
  <si>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</si>
  <si>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</si>
  <si>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</si>
  <si>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</si>
  <si>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</si>
  <si>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</si>
  <si>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</si>
  <si>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</si>
  <si>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</si>
  <si>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</si>
  <si>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</si>
  <si>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</si>
  <si>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</si>
  <si>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</si>
  <si>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</si>
  <si>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</si>
  <si>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</si>
  <si>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</si>
  <si>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</si>
  <si>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</si>
  <si>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</si>
  <si>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</si>
  <si>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</si>
  <si>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</si>
  <si>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</si>
  <si>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</si>
  <si>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</si>
  <si>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</si>
  <si>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</si>
  <si>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</si>
  <si>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</si>
  <si>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</si>
  <si>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</si>
  <si>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</si>
  <si>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</si>
  <si>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</si>
  <si>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</si>
  <si>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</si>
  <si>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</si>
  <si>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</si>
  <si>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</si>
  <si>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</si>
  <si>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</si>
  <si>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</si>
  <si>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</si>
  <si>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</si>
  <si>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</si>
  <si>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</si>
  <si>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</si>
  <si>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</si>
  <si>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</si>
  <si>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</si>
  <si>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</si>
  <si>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</si>
  <si>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</si>
  <si>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</si>
  <si>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</si>
  <si>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</si>
  <si>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</si>
  <si>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</si>
  <si>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</si>
  <si>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</si>
  <si>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</si>
  <si>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</si>
  <si>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</si>
  <si>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</si>
  <si>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</si>
  <si>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</si>
  <si>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</si>
  <si>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</si>
  <si>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</si>
  <si>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</si>
  <si>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</si>
  <si>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</si>
  <si>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</si>
  <si>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</si>
  <si>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</si>
  <si>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</si>
  <si>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</si>
  <si>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</si>
  <si>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</si>
  <si>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</si>
  <si>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</si>
  <si>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</si>
  <si>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</si>
  <si>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</si>
  <si>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</si>
  <si>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</si>
  <si>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</si>
  <si>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</si>
  <si>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</si>
  <si>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</si>
  <si>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</si>
  <si>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</si>
  <si>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</si>
  <si>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</si>
  <si>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</si>
  <si>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</si>
  <si>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</si>
  <si>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</si>
  <si>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</si>
  <si>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</si>
  <si>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</si>
  <si>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</si>
  <si>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</si>
  <si>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</si>
  <si>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</si>
  <si>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</si>
  <si>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</si>
  <si>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</si>
  <si>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</si>
  <si>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</si>
  <si>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</si>
  <si>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</si>
  <si>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</si>
  <si>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</si>
  <si>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</si>
  <si>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</si>
  <si>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</si>
  <si>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</si>
  <si>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</si>
  <si>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</si>
  <si>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</si>
  <si>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</si>
  <si>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</si>
  <si>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</si>
  <si>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</si>
  <si>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</si>
  <si>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</si>
  <si>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</si>
  <si>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</si>
  <si>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</si>
  <si>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</si>
  <si>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</si>
  <si>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</si>
  <si>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</si>
  <si>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</si>
  <si>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</si>
  <si>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</si>
  <si>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</si>
  <si>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</si>
  <si>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</si>
  <si>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</si>
  <si>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</si>
  <si>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</si>
  <si>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</si>
  <si>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</si>
  <si>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</si>
  <si>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</si>
  <si>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</si>
  <si>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</si>
  <si>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</si>
  <si>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</si>
  <si>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</si>
  <si>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</si>
  <si>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</si>
  <si>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</si>
  <si>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</si>
  <si>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</si>
  <si>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</si>
  <si>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</si>
  <si>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</si>
  <si>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</si>
  <si>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</si>
  <si>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</si>
  <si>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</si>
  <si>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</si>
  <si>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</si>
  <si>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</si>
  <si>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</si>
  <si>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</si>
  <si>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</si>
  <si>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</si>
  <si>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</si>
  <si>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</si>
  <si>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</si>
  <si>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</si>
  <si>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</si>
  <si>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</si>
  <si>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</si>
  <si>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</si>
  <si>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</si>
  <si>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</si>
  <si>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</si>
  <si>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</si>
  <si>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</si>
  <si>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</si>
  <si>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</si>
  <si>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</si>
  <si>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</si>
  <si>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</si>
  <si>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</si>
  <si>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</si>
  <si>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</si>
  <si>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</si>
  <si>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</si>
  <si>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</si>
  <si>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</si>
  <si>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</si>
  <si>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</si>
  <si>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</si>
  <si>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</si>
  <si>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</si>
  <si>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</si>
  <si>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</si>
  <si>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</si>
  <si>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</si>
  <si>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</si>
  <si>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</si>
  <si>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</si>
  <si>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</si>
  <si>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</si>
  <si>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</si>
  <si>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</si>
  <si>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</si>
  <si>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</si>
  <si>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</si>
  <si>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</si>
  <si>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</si>
  <si>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</si>
  <si>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</si>
  <si>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</si>
  <si>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</si>
  <si>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</si>
  <si>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</si>
  <si>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</si>
  <si>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</si>
  <si>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</si>
  <si>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</si>
  <si>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</si>
  <si>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</si>
  <si>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</si>
  <si>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</si>
  <si>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</si>
  <si>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</si>
  <si>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</si>
  <si>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</si>
  <si>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</si>
  <si>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</si>
  <si>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</si>
  <si>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</si>
  <si>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</si>
  <si>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</si>
  <si>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</si>
  <si>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</si>
  <si>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</si>
  <si>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</si>
  <si>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</si>
  <si>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</si>
  <si>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</si>
  <si>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</si>
  <si>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</si>
  <si>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</si>
  <si>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</si>
  <si>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</si>
  <si>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</si>
  <si>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</si>
  <si>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</si>
  <si>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</si>
  <si>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</si>
  <si>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</si>
  <si>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</si>
  <si>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</si>
  <si>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</si>
  <si>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</si>
  <si>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</si>
  <si>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</si>
  <si>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</si>
  <si>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</si>
  <si>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</si>
  <si>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</si>
  <si>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</si>
  <si>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</si>
  <si>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</si>
  <si>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</si>
  <si>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</si>
  <si>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</si>
  <si>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</si>
  <si>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</si>
  <si>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</si>
  <si>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</si>
  <si>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</si>
  <si>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</si>
  <si>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</si>
  <si>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</si>
  <si>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</si>
  <si>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</si>
  <si>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</si>
  <si>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</si>
  <si>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</si>
  <si>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</si>
  <si>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</si>
  <si>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</si>
  <si>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</si>
  <si>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</si>
  <si>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</si>
  <si>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</si>
  <si>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</si>
  <si>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</si>
  <si>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</si>
  <si>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</si>
  <si>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</si>
  <si>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</si>
  <si>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</si>
  <si>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</si>
  <si>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</si>
  <si>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</si>
  <si>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</si>
  <si>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</si>
  <si>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</si>
  <si>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</si>
  <si>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</si>
  <si>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</si>
  <si>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</si>
  <si>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</si>
  <si>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</si>
  <si>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</si>
  <si>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</si>
  <si>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</si>
  <si>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</si>
  <si>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</si>
  <si>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</si>
  <si>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</si>
  <si>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</si>
  <si>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</si>
  <si>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</si>
  <si>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</si>
  <si>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</si>
  <si>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</si>
  <si>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</si>
  <si>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</si>
  <si>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</si>
  <si>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</si>
  <si>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</si>
  <si>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</si>
  <si>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</si>
  <si>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</si>
  <si>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</si>
  <si>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</si>
  <si>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</si>
  <si>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</si>
  <si>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</si>
  <si>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</si>
  <si>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</si>
  <si>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</si>
  <si>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</si>
  <si>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</si>
  <si>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</si>
  <si>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</si>
  <si>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</si>
  <si>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</si>
  <si>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</si>
  <si>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</si>
  <si>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</si>
  <si>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</si>
  <si>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</si>
  <si>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</si>
  <si>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</si>
  <si>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</si>
  <si>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</si>
  <si>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</si>
  <si>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</si>
  <si>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</si>
  <si>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</si>
  <si>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</si>
  <si>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</si>
  <si>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</si>
  <si>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</si>
  <si>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</si>
  <si>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</si>
  <si>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</si>
  <si>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</si>
  <si>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</si>
  <si>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</si>
  <si>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</si>
  <si>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</si>
  <si>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</si>
  <si>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</si>
  <si>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</si>
  <si>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</si>
  <si>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</si>
  <si>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</si>
  <si>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</si>
  <si>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</si>
  <si>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</si>
  <si>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</si>
  <si>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</si>
  <si>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</si>
  <si>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</si>
  <si>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</si>
  <si>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</si>
  <si>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</si>
  <si>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</si>
  <si>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</si>
  <si>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</si>
  <si>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</si>
  <si>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</si>
  <si>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</si>
  <si>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</si>
  <si>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</si>
  <si>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</si>
  <si>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</si>
  <si>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</si>
  <si>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</si>
  <si>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</si>
  <si>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</si>
  <si>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</si>
  <si>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</si>
  <si>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</si>
  <si>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</si>
  <si>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</si>
  <si>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</si>
  <si>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</si>
  <si>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</si>
  <si>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</si>
  <si>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</si>
  <si>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</si>
  <si>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</si>
  <si>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</si>
  <si>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</si>
  <si>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</si>
  <si>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</si>
  <si>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</si>
  <si>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</si>
  <si>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</si>
  <si>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</si>
  <si>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</si>
  <si>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</si>
  <si>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</si>
  <si>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</si>
  <si>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</si>
  <si>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</si>
  <si>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</si>
  <si>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</si>
  <si>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</si>
  <si>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</si>
  <si>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</si>
  <si>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</si>
  <si>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</si>
  <si>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</si>
  <si>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</si>
  <si>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</si>
  <si>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</si>
  <si>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</si>
  <si>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</si>
  <si>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</si>
  <si>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</si>
  <si>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</si>
  <si>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</si>
  <si>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</si>
  <si>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</si>
  <si>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</si>
  <si>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</si>
  <si>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</si>
  <si>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</si>
  <si>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</si>
  <si>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</si>
  <si>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</si>
  <si>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</si>
  <si>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</si>
  <si>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</si>
  <si>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</si>
  <si>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</si>
  <si>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</si>
  <si>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</si>
  <si>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</si>
  <si>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</si>
  <si>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</si>
  <si>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</si>
  <si>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</si>
  <si>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</si>
  <si>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</si>
  <si>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</si>
  <si>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</si>
  <si>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</si>
  <si>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</si>
  <si>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</si>
  <si>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</si>
  <si>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</si>
  <si>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</si>
  <si>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</si>
  <si>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</si>
  <si>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</si>
  <si>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</si>
  <si>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</si>
  <si>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</si>
  <si>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</si>
  <si>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</si>
  <si>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</si>
  <si>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</si>
  <si>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</si>
  <si>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</si>
  <si>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</si>
  <si>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</si>
  <si>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</si>
  <si>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</si>
  <si>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</si>
  <si>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</si>
  <si>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</si>
  <si>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</si>
  <si>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</si>
  <si>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</si>
  <si>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</si>
  <si>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</si>
  <si>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</si>
  <si>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</si>
  <si>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</si>
  <si>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</si>
  <si>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</si>
  <si>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</si>
  <si>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</si>
  <si>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</si>
  <si>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</si>
  <si>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</si>
  <si>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</si>
  <si>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</si>
  <si>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</si>
  <si>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</si>
  <si>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</si>
  <si>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</si>
  <si>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</si>
  <si>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</si>
  <si>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</si>
  <si>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</si>
  <si>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</si>
  <si>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</si>
  <si>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</si>
  <si>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</si>
  <si>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</si>
  <si>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</si>
  <si>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</si>
  <si>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</si>
  <si>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</si>
  <si>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</si>
  <si>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</si>
  <si>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</si>
  <si>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</si>
  <si>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</si>
  <si>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</si>
  <si>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</si>
  <si>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</si>
  <si>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</si>
  <si>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</si>
  <si>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</si>
  <si>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</si>
  <si>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</si>
  <si>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</si>
  <si>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</si>
  <si>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</si>
  <si>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</si>
  <si>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</si>
  <si>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</si>
  <si>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</si>
  <si>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</si>
  <si>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</si>
  <si>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</si>
  <si>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</si>
  <si>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</si>
  <si>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</si>
  <si>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</si>
  <si>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</si>
  <si>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</si>
  <si>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</si>
  <si>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</si>
  <si>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</si>
  <si>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</si>
  <si>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</si>
  <si>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</si>
  <si>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</si>
  <si>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</si>
  <si>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</si>
  <si>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</si>
  <si>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</si>
  <si>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</si>
  <si>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</si>
  <si>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</si>
  <si>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</si>
  <si>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</si>
  <si>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</si>
  <si>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</si>
  <si>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</si>
  <si>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</si>
  <si>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</si>
  <si>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</si>
  <si>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</si>
  <si>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</si>
  <si>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</si>
  <si>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</si>
  <si>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</si>
  <si>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</si>
  <si>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</si>
  <si>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</si>
  <si>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</si>
  <si>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</si>
  <si>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</si>
  <si>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</si>
  <si>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</si>
  <si>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</si>
  <si>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</si>
  <si>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</si>
  <si>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</si>
  <si>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</si>
  <si>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</si>
  <si>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</si>
  <si>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</si>
  <si>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</si>
  <si>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</si>
  <si>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</si>
  <si>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</si>
  <si>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</si>
  <si>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</si>
  <si>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</si>
  <si>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</si>
  <si>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</si>
  <si>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</si>
  <si>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</si>
  <si>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</si>
  <si>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</si>
  <si>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</si>
  <si>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</si>
  <si>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</si>
  <si>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</si>
  <si>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</si>
  <si>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</si>
  <si>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</si>
  <si>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</si>
  <si>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</si>
  <si>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</si>
  <si>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</si>
  <si>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</si>
  <si>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</si>
  <si>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</si>
  <si>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</si>
  <si>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</si>
  <si>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</si>
  <si>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</si>
  <si>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</si>
  <si>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</si>
  <si>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</si>
  <si>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</si>
  <si>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</si>
  <si>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</si>
  <si>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</si>
  <si>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</si>
  <si>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</si>
  <si>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</si>
  <si>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</si>
  <si>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</si>
  <si>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</si>
  <si>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</si>
  <si>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</si>
  <si>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</si>
  <si>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</si>
  <si>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</si>
  <si>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</si>
  <si>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</si>
  <si>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</si>
  <si>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</si>
  <si>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</si>
  <si>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</si>
  <si>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</si>
  <si>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</si>
  <si>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</si>
  <si>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</si>
  <si>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</si>
  <si>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</si>
  <si>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</si>
  <si>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</si>
  <si>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</si>
  <si>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</si>
  <si>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</si>
  <si>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</si>
  <si>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</si>
  <si>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</si>
  <si>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</si>
  <si>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</si>
  <si>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</si>
  <si>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</si>
  <si>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</si>
  <si>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</si>
  <si>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</si>
  <si>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</si>
  <si>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</si>
  <si>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</si>
  <si>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</si>
  <si>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</si>
  <si>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</si>
  <si>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</si>
  <si>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</si>
  <si>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</si>
  <si>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</si>
  <si>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</si>
  <si>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</si>
  <si>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</si>
  <si>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</si>
  <si>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</si>
  <si>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</si>
  <si>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</si>
  <si>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</si>
  <si>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</si>
  <si>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</si>
  <si>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</si>
  <si>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</si>
  <si>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</si>
  <si>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</si>
  <si>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</si>
  <si>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</si>
  <si>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</si>
  <si>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</si>
  <si>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</si>
  <si>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</si>
  <si>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</si>
  <si>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</si>
  <si>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</si>
  <si>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</si>
  <si>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</si>
  <si>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</si>
  <si>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</si>
  <si>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</si>
  <si>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</si>
  <si>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</si>
  <si>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</si>
  <si>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</si>
  <si>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</si>
  <si>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</si>
  <si>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</si>
  <si>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</si>
  <si>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</si>
  <si>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</si>
  <si>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</si>
  <si>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</si>
  <si>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</si>
  <si>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</si>
  <si>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</si>
  <si>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</si>
  <si>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</si>
  <si>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</si>
  <si>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</si>
  <si>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</si>
  <si>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</si>
  <si>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</si>
  <si>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</si>
  <si>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</si>
  <si>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</si>
  <si>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</si>
  <si>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</si>
  <si>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</si>
  <si>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</si>
  <si>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</si>
  <si>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</si>
  <si>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</si>
  <si>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</si>
  <si>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</si>
  <si>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</si>
  <si>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</si>
  <si>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</si>
  <si>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</si>
  <si>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</si>
  <si>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</si>
  <si>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</si>
  <si>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</si>
  <si>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</si>
  <si>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</si>
  <si>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</si>
  <si>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</si>
  <si>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</si>
  <si>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</si>
  <si>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</si>
  <si>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</si>
  <si>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</si>
  <si>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</si>
  <si>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</si>
  <si>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</si>
  <si>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</si>
  <si>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</si>
  <si>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</si>
  <si>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</si>
  <si>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</si>
  <si>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</si>
  <si>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</si>
  <si>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</si>
  <si>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</si>
  <si>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</si>
  <si>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</si>
  <si>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</si>
  <si>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</si>
  <si>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</si>
  <si>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</si>
  <si>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</si>
  <si>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</si>
  <si>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</si>
  <si>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</si>
  <si>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</si>
  <si>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</si>
  <si>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</si>
  <si>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</si>
  <si>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</si>
  <si>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</si>
  <si>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</si>
  <si>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</si>
  <si>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</si>
  <si>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</si>
  <si>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</si>
  <si>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</si>
  <si>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</si>
  <si>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</si>
  <si>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</si>
  <si>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</si>
  <si>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</si>
  <si>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</si>
  <si>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</si>
  <si>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</si>
  <si>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</si>
  <si>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</si>
  <si>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</si>
  <si>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</si>
  <si>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</si>
  <si>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</si>
  <si>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</si>
  <si>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</si>
  <si>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</si>
  <si>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</si>
  <si>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</si>
  <si>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</si>
  <si>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</si>
  <si>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</si>
  <si>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</si>
  <si>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</si>
  <si>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</si>
  <si>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</si>
  <si>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</si>
  <si>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</si>
  <si>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</si>
  <si>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</si>
  <si>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</si>
  <si>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</si>
  <si>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</si>
  <si>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</si>
  <si>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</si>
  <si>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</si>
  <si>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</si>
  <si>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</si>
  <si>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</si>
  <si>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</si>
  <si>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</si>
  <si>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</si>
  <si>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</si>
  <si>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</si>
  <si>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</si>
  <si>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</si>
  <si>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</si>
  <si>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</si>
  <si>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</si>
  <si>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</si>
  <si>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</si>
  <si>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</si>
  <si>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</si>
  <si>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</si>
  <si>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</si>
  <si>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</si>
  <si>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</si>
  <si>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</si>
  <si>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</si>
  <si>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</si>
  <si>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</si>
  <si>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</si>
  <si>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</si>
  <si>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</si>
  <si>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</si>
  <si>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</si>
  <si>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</si>
  <si>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</si>
  <si>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</si>
  <si>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</si>
  <si>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</si>
  <si>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</si>
  <si>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</si>
  <si>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</si>
  <si>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</si>
  <si>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</si>
  <si>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</si>
  <si>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</si>
  <si>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</si>
  <si>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</si>
  <si>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</si>
  <si>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</si>
  <si>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</si>
  <si>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</si>
  <si>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</si>
  <si>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</si>
  <si>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</si>
  <si>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</si>
  <si>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</si>
  <si>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</si>
  <si>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</si>
  <si>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</si>
  <si>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</si>
  <si>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</si>
  <si>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</si>
  <si>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</si>
  <si>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</si>
  <si>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</si>
  <si>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</si>
  <si>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</si>
  <si>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</si>
  <si>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</si>
  <si>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</si>
  <si>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</si>
  <si>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</si>
  <si>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</si>
  <si>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</si>
  <si>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</si>
  <si>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</si>
  <si>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</si>
  <si>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</si>
  <si>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</si>
  <si>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</si>
  <si>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</si>
  <si>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</si>
  <si>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</si>
  <si>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</si>
  <si>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</si>
  <si>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</si>
  <si>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</si>
  <si>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</si>
  <si>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</si>
  <si>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</si>
  <si>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</si>
  <si>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</si>
  <si>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</si>
  <si>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</si>
  <si>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</si>
  <si>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</si>
  <si>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</si>
  <si>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</si>
  <si>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</si>
  <si>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</si>
  <si>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</si>
  <si>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</si>
  <si>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</si>
  <si>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</si>
  <si>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</si>
  <si>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</si>
  <si>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</si>
  <si>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</si>
  <si>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</si>
  <si>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</si>
  <si>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</si>
  <si>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</si>
  <si>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</si>
  <si>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</si>
  <si>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</si>
  <si>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</si>
  <si>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</si>
  <si>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</si>
  <si>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</si>
  <si>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</si>
  <si>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</si>
  <si>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</si>
  <si>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</si>
  <si>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</si>
  <si>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</si>
  <si>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</si>
  <si>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</si>
  <si>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</si>
  <si>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</si>
  <si>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</si>
  <si>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</si>
  <si>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</si>
  <si>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</si>
  <si>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</si>
  <si>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</si>
  <si>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</si>
  <si>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</si>
  <si>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</si>
  <si>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</si>
  <si>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</si>
  <si>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</si>
  <si>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</si>
  <si>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</si>
  <si>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</si>
  <si>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</si>
  <si>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</si>
  <si>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</si>
  <si>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</si>
  <si>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</si>
  <si>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</si>
  <si>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</si>
  <si>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</si>
  <si>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</si>
  <si>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</si>
  <si>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</si>
  <si>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</si>
  <si>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</si>
  <si>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</si>
  <si>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</si>
  <si>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</si>
  <si>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</si>
  <si>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</si>
  <si>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</si>
  <si>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</si>
  <si>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</si>
  <si>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</si>
  <si>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</si>
  <si>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</si>
  <si>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</si>
  <si>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</si>
  <si>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</si>
  <si>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</si>
  <si>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</si>
  <si>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</si>
  <si>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</si>
  <si>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</si>
  <si>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</si>
  <si>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</si>
  <si>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</si>
  <si>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</si>
  <si>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</si>
  <si>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</si>
  <si>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</si>
  <si>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</si>
  <si>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</si>
  <si>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</si>
  <si>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</si>
  <si>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</si>
  <si>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</si>
  <si>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</si>
  <si>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</si>
  <si>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</si>
  <si>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</si>
  <si>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</si>
  <si>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</si>
  <si>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</si>
  <si>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</si>
  <si>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</si>
  <si>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</si>
  <si>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</si>
  <si>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</si>
  <si>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</si>
  <si>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</si>
  <si>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</si>
  <si>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</si>
  <si>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</si>
  <si>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</si>
  <si>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</si>
  <si>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</si>
  <si>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</si>
  <si>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</si>
  <si>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</si>
  <si>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</si>
  <si>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</si>
  <si>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</si>
  <si>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</si>
  <si>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</si>
  <si>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</si>
  <si>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</si>
  <si>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</si>
  <si>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</si>
  <si>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</si>
  <si>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</si>
  <si>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</si>
  <si>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</si>
  <si>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</si>
  <si>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</si>
  <si>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</si>
  <si>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</si>
  <si>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</si>
  <si>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</si>
  <si>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</si>
  <si>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</si>
  <si>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</si>
  <si>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</si>
  <si>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</si>
  <si>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</si>
  <si>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</si>
  <si>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</si>
  <si>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</si>
  <si>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</si>
  <si>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</si>
  <si>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</si>
  <si>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</si>
  <si>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</si>
  <si>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</si>
  <si>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</si>
  <si>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</si>
  <si>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</si>
  <si>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</si>
  <si>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</si>
  <si>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</si>
  <si>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</si>
  <si>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</si>
  <si>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</si>
  <si>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</si>
  <si>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</si>
  <si>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</si>
  <si>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</si>
  <si>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</si>
  <si>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</si>
  <si>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</si>
  <si>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</si>
  <si>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</si>
  <si>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</si>
  <si>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</si>
  <si>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</si>
  <si>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</si>
  <si>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</si>
  <si>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</si>
  <si>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</si>
  <si>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</si>
  <si>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</si>
  <si>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</si>
  <si>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</si>
  <si>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</si>
  <si>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</si>
  <si>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</si>
  <si>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</si>
  <si>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</si>
  <si>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</si>
  <si>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</si>
  <si>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</si>
  <si>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</si>
  <si>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</si>
  <si>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</si>
  <si>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</si>
  <si>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</si>
  <si>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</si>
  <si>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</si>
  <si>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</si>
  <si>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</si>
  <si>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</si>
  <si>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</si>
  <si>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</si>
  <si>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</si>
  <si>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</si>
  <si>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</si>
  <si>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</si>
  <si>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</si>
  <si>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</si>
  <si>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</si>
  <si>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</si>
  <si>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</si>
  <si>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</si>
  <si>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</si>
  <si>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</si>
  <si>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</si>
  <si>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</si>
  <si>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</si>
  <si>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</si>
  <si>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</si>
  <si>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</si>
  <si>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</si>
  <si>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</si>
  <si>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</si>
  <si>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</si>
  <si>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</si>
  <si>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</si>
  <si>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</si>
  <si>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</si>
  <si>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</si>
  <si>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</si>
  <si>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</si>
  <si>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</si>
  <si>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</si>
  <si>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</si>
  <si>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</si>
  <si>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</si>
  <si>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</si>
  <si>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</si>
  <si>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</si>
  <si>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</si>
  <si>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</si>
  <si>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</si>
  <si>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</si>
  <si>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</si>
  <si>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</si>
  <si>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</si>
  <si>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</si>
  <si>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</si>
  <si>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</si>
  <si>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</si>
  <si>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</si>
  <si>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</si>
  <si>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</si>
  <si>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</si>
  <si>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</si>
  <si>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</si>
  <si>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</si>
  <si>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</si>
  <si>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</si>
  <si>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</si>
  <si>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</si>
  <si>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</si>
  <si>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</si>
  <si>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</si>
  <si>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</si>
  <si>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</si>
  <si>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</si>
  <si>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</si>
  <si>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</si>
  <si>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</si>
  <si>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</si>
  <si>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</si>
  <si>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</si>
  <si>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</si>
  <si>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</si>
  <si>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</si>
  <si>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</si>
  <si>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</si>
  <si>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</si>
  <si>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</si>
  <si>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</si>
  <si>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</si>
  <si>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</si>
  <si>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</si>
  <si>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</si>
  <si>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</si>
  <si>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</si>
  <si>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</si>
  <si>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</si>
  <si>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</si>
  <si>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</si>
  <si>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</si>
  <si>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</si>
  <si>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</si>
  <si>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</si>
  <si>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</si>
  <si>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</si>
  <si>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</si>
  <si>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</si>
  <si>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</si>
  <si>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</si>
  <si>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</si>
  <si>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</si>
  <si>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</si>
  <si>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</si>
  <si>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</si>
  <si>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</si>
  <si>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</si>
  <si>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</si>
  <si>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</si>
  <si>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</si>
  <si>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</si>
  <si>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</si>
  <si>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</si>
  <si>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</si>
  <si>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</si>
  <si>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</si>
  <si>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</si>
  <si>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</si>
  <si>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</si>
  <si>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</si>
  <si>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</si>
  <si>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</si>
  <si>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</si>
  <si>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</si>
  <si>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</si>
  <si>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</si>
  <si>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</si>
  <si>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</si>
  <si>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</si>
  <si>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</si>
  <si>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</si>
  <si>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</si>
  <si>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</si>
  <si>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</si>
  <si>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</si>
  <si>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</si>
  <si>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</si>
  <si>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</si>
  <si>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</si>
  <si>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</si>
  <si>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</si>
  <si>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</si>
  <si>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</si>
  <si>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</si>
  <si>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</si>
  <si>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</si>
  <si>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</si>
  <si>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</si>
  <si>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</si>
  <si>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</si>
  <si>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</si>
  <si>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</si>
  <si>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</si>
  <si>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</si>
  <si>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</si>
  <si>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</si>
  <si>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</si>
  <si>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</si>
  <si>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</si>
  <si>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</si>
  <si>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</si>
  <si>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</si>
  <si>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</si>
  <si>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</si>
  <si>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</si>
  <si>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</si>
  <si>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</si>
  <si>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</si>
  <si>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</si>
  <si>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</si>
  <si>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</si>
  <si>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</si>
  <si>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</si>
  <si>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</si>
  <si>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</si>
  <si>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</si>
  <si>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</si>
  <si>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</si>
  <si>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</si>
  <si>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</si>
  <si>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</si>
  <si>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</si>
  <si>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</si>
  <si>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</si>
  <si>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</si>
  <si>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</si>
  <si>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</si>
  <si>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</si>
  <si>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</si>
  <si>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</si>
  <si>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</si>
  <si>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</si>
  <si>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</si>
  <si>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</si>
  <si>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</si>
  <si>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</si>
  <si>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</si>
  <si>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</si>
  <si>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</si>
  <si>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</si>
  <si>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</si>
  <si>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</si>
  <si>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</si>
  <si>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</si>
  <si>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</si>
  <si>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</si>
  <si>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</si>
  <si>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</si>
  <si>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</si>
  <si>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</si>
  <si>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</si>
  <si>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</si>
  <si>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</si>
  <si>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</si>
  <si>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</si>
  <si>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</si>
  <si>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</si>
  <si>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</si>
  <si>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</si>
  <si>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</si>
  <si>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</si>
  <si>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</si>
  <si>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</si>
  <si>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</si>
  <si>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</si>
  <si>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</si>
  <si>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</si>
  <si>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</si>
  <si>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</si>
  <si>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</si>
  <si>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</si>
  <si>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</si>
  <si>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</si>
  <si>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</si>
  <si>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</si>
  <si>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</si>
  <si>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</si>
  <si>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</si>
  <si>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</si>
  <si>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</si>
  <si>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</si>
  <si>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</si>
  <si>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</si>
  <si>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</si>
  <si>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</si>
  <si>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</si>
  <si>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</si>
  <si>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</si>
  <si>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</si>
  <si>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</si>
  <si>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</si>
  <si>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</si>
  <si>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</si>
  <si>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</si>
  <si>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</si>
  <si>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</si>
  <si>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</si>
  <si>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</si>
  <si>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</si>
  <si>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</si>
  <si>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</si>
  <si>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</si>
  <si>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</si>
  <si>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</si>
  <si>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</si>
  <si>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</si>
  <si>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</si>
  <si>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</si>
  <si>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</si>
  <si>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</si>
  <si>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</si>
  <si>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</si>
  <si>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</si>
  <si>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</si>
  <si>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</si>
  <si>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</si>
  <si>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</si>
  <si>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</si>
  <si>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</si>
  <si>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</si>
  <si>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</si>
  <si>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</si>
  <si>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</si>
  <si>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</si>
  <si>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</si>
  <si>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</si>
  <si>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</si>
  <si>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</si>
  <si>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</si>
  <si>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</si>
  <si>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</si>
  <si>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</si>
  <si>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</si>
  <si>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</si>
  <si>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</si>
  <si>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</si>
  <si>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</si>
  <si>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</si>
  <si>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</si>
  <si>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</si>
  <si>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</si>
  <si>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</si>
  <si>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</si>
  <si>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</si>
  <si>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</si>
  <si>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</si>
  <si>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</si>
  <si>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</si>
  <si>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</si>
  <si>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</si>
  <si>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</si>
  <si>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</si>
  <si>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</si>
  <si>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</si>
  <si>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</si>
  <si>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</si>
  <si>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</si>
  <si>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</si>
  <si>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</si>
  <si>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</si>
  <si>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</si>
  <si>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</si>
  <si>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</si>
  <si>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</si>
  <si>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</si>
  <si>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</si>
  <si>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</si>
  <si>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</si>
  <si>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</si>
  <si>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</si>
  <si>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</si>
  <si>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</si>
  <si>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</si>
  <si>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</si>
  <si>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</si>
  <si>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</si>
  <si>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</si>
  <si>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</si>
  <si>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</si>
  <si>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</si>
  <si>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</si>
  <si>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</si>
  <si>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</si>
  <si>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</si>
  <si>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</si>
  <si>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</si>
  <si>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</si>
  <si>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</si>
  <si>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</si>
  <si>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</si>
  <si>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</si>
  <si>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</si>
  <si>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</si>
  <si>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</si>
  <si>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</si>
  <si>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</si>
  <si>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</si>
  <si>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</si>
  <si>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</si>
  <si>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</si>
  <si>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</si>
  <si>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</si>
  <si>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</si>
  <si>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</si>
  <si>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</si>
  <si>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</si>
  <si>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</si>
  <si>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</si>
  <si>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</si>
  <si>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</si>
  <si>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</si>
  <si>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</si>
  <si>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</si>
  <si>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</si>
  <si>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</si>
  <si>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</si>
  <si>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</si>
  <si>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</si>
  <si>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</si>
  <si>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</si>
  <si>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</si>
  <si>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</si>
  <si>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</si>
  <si>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</si>
  <si>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</si>
  <si>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</si>
  <si>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</si>
  <si>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</si>
  <si>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</si>
  <si>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</si>
  <si>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</si>
  <si>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</si>
  <si>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</si>
  <si>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</si>
  <si>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</si>
  <si>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</si>
  <si>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</si>
  <si>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</si>
  <si>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</si>
  <si>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</si>
  <si>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</si>
  <si>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</si>
  <si>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</si>
  <si>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</si>
  <si>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</si>
  <si>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</si>
  <si>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</si>
  <si>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</si>
  <si>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</si>
  <si>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</si>
  <si>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</si>
  <si>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</si>
  <si>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</si>
  <si>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</si>
  <si>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</si>
  <si>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</si>
  <si>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</si>
  <si>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</si>
  <si>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</si>
  <si>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</si>
  <si>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</si>
  <si>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</si>
  <si>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</si>
  <si>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</si>
  <si>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</si>
  <si>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</si>
  <si>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</si>
  <si>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</si>
  <si>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</si>
  <si>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</si>
  <si>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</si>
  <si>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</si>
  <si>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</si>
  <si>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</si>
  <si>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</si>
  <si>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</si>
  <si>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</si>
  <si>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</si>
  <si>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</si>
  <si>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</si>
  <si>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</si>
  <si>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</si>
  <si>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</si>
  <si>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</si>
  <si>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</si>
  <si>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</si>
  <si>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</si>
  <si>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</si>
  <si>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</si>
  <si>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</si>
  <si>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</si>
  <si>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</si>
  <si>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</si>
  <si>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</si>
  <si>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</si>
  <si>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</si>
  <si>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</si>
  <si>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</si>
  <si>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</si>
  <si>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</si>
  <si>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</si>
  <si>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</si>
  <si>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</si>
  <si>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</si>
  <si>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</si>
  <si>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</si>
  <si>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</si>
  <si>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</si>
  <si>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</si>
  <si>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</si>
  <si>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</si>
  <si>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</si>
  <si>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</si>
  <si>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</si>
  <si>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</si>
  <si>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</si>
  <si>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</si>
  <si>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</si>
  <si>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</si>
  <si>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</si>
  <si>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</si>
  <si>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</si>
  <si>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</si>
  <si>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</si>
  <si>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</si>
  <si>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</si>
  <si>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</si>
  <si>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</si>
  <si>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</si>
  <si>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</si>
  <si>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</si>
  <si>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</si>
  <si>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</si>
  <si>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</si>
  <si>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</si>
  <si>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</si>
  <si>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</si>
  <si>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</si>
  <si>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</si>
  <si>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</si>
  <si>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</si>
  <si>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</si>
  <si>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</si>
  <si>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</si>
  <si>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</si>
  <si>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</si>
  <si>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</si>
  <si>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</si>
  <si>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</si>
  <si>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</si>
  <si>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</si>
  <si>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</si>
  <si>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</si>
  <si>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</si>
  <si>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</si>
  <si>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</si>
  <si>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</si>
  <si>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</si>
  <si>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</si>
  <si>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</si>
  <si>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</si>
  <si>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</si>
  <si>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</si>
  <si>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</si>
  <si>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</si>
  <si>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</si>
  <si>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</si>
  <si>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</si>
  <si>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</si>
  <si>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</si>
  <si>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</si>
  <si>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</si>
  <si>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</si>
  <si>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</si>
  <si>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</si>
  <si>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</si>
  <si>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</si>
  <si>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</si>
  <si>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</si>
  <si>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</si>
  <si>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</si>
  <si>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</si>
  <si>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</si>
  <si>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</si>
  <si>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</si>
  <si>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</si>
  <si>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</si>
  <si>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</si>
  <si>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</si>
  <si>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</si>
  <si>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</si>
  <si>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</si>
  <si>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</si>
  <si>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</si>
  <si>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</si>
  <si>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</si>
  <si>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</si>
  <si>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</si>
  <si>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</si>
  <si>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</si>
  <si>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</si>
  <si>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</si>
  <si>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</si>
  <si>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</si>
  <si>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</si>
  <si>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</si>
  <si>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</si>
  <si>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</si>
  <si>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</si>
  <si>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</si>
  <si>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</si>
  <si>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</si>
  <si>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</si>
  <si>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</si>
  <si>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</si>
  <si>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</si>
  <si>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</si>
  <si>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</si>
  <si>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</si>
  <si>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</si>
  <si>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</si>
  <si>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</si>
  <si>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</si>
  <si>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</si>
  <si>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</si>
  <si>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</si>
  <si>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</si>
  <si>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</si>
  <si>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</si>
  <si>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</si>
  <si>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</si>
  <si>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</si>
  <si>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</si>
  <si>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</si>
  <si>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</si>
  <si>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</si>
  <si>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</si>
  <si>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</si>
  <si>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</si>
  <si>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</si>
  <si>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</si>
  <si>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</si>
  <si>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</si>
  <si>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</si>
  <si>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</si>
  <si>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</si>
  <si>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</si>
  <si>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</si>
  <si>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</si>
  <si>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</si>
  <si>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</si>
  <si>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</si>
  <si>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</si>
  <si>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</si>
  <si>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</si>
  <si>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</si>
  <si>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</si>
  <si>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</si>
  <si>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</si>
  <si>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</si>
  <si>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</si>
  <si>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</si>
  <si>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</si>
  <si>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</si>
  <si>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</si>
  <si>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</si>
  <si>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</si>
  <si>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</si>
  <si>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</si>
  <si>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</si>
  <si>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</si>
  <si>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</si>
  <si>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</si>
  <si>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</si>
  <si>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</si>
  <si>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</si>
  <si>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</si>
  <si>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</si>
  <si>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</si>
  <si>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</si>
  <si>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</si>
  <si>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</si>
  <si>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</si>
  <si>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</si>
  <si>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</si>
  <si>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</si>
  <si>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</si>
  <si>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</si>
  <si>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</si>
  <si>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</si>
  <si>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</si>
  <si>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</si>
  <si>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</si>
  <si>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</si>
  <si>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</si>
  <si>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</si>
  <si>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</si>
  <si>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</si>
  <si>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</si>
  <si>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</si>
  <si>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</si>
  <si>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</si>
  <si>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</si>
  <si>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</si>
  <si>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</si>
  <si>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</si>
  <si>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</si>
  <si>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</si>
  <si>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</si>
  <si>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</si>
  <si>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</si>
  <si>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</si>
  <si>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</si>
  <si>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</si>
  <si>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</si>
  <si>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</si>
  <si>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</si>
  <si>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</si>
  <si>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</si>
  <si>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</si>
  <si>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</si>
  <si>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</si>
  <si>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</si>
  <si>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</si>
  <si>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</si>
  <si>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</si>
  <si>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</si>
  <si>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</si>
  <si>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</si>
  <si>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</si>
  <si>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</si>
  <si>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</si>
  <si>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</si>
  <si>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</si>
  <si>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</si>
  <si>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</si>
  <si>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</si>
  <si>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</si>
  <si>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</si>
  <si>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</si>
  <si>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</si>
  <si>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</si>
  <si>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</si>
  <si>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</si>
  <si>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</si>
  <si>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</si>
  <si>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</si>
  <si>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</si>
  <si>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</si>
  <si>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</si>
  <si>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</si>
  <si>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</si>
  <si>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</si>
  <si>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</si>
  <si>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</si>
  <si>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</si>
  <si>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</si>
  <si>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</si>
  <si>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</si>
  <si>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</si>
  <si>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</si>
  <si>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</si>
  <si>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</si>
  <si>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</si>
  <si>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</si>
  <si>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</si>
  <si>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</si>
  <si>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</si>
  <si>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</si>
  <si>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</si>
  <si>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</si>
  <si>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</si>
  <si>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</si>
  <si>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</si>
  <si>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</si>
  <si>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</si>
  <si>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</si>
  <si>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</si>
  <si>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</si>
  <si>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</si>
  <si>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</si>
  <si>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</si>
  <si>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</si>
  <si>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</si>
  <si>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</si>
  <si>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</si>
  <si>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</si>
  <si>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</si>
  <si>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</si>
  <si>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</si>
  <si>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</si>
  <si>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</si>
  <si>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</si>
  <si>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</si>
  <si>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</si>
  <si>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</si>
  <si>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</si>
  <si>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</si>
  <si>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</si>
  <si>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</si>
  <si>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</si>
  <si>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</si>
  <si>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</si>
  <si>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</si>
  <si>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</si>
  <si>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</si>
  <si>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</si>
  <si>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</si>
  <si>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</si>
  <si>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</si>
  <si>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</si>
  <si>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</si>
  <si>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</si>
  <si>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</si>
  <si>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</si>
  <si>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</si>
  <si>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</si>
  <si>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</si>
  <si>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</si>
  <si>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</si>
  <si>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</si>
  <si>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</si>
  <si>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</si>
  <si>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</si>
  <si>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</si>
  <si>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</si>
  <si>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</si>
  <si>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</si>
  <si>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</si>
  <si>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</si>
  <si>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</si>
  <si>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</si>
  <si>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</si>
  <si>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</si>
  <si>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</si>
  <si>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</si>
  <si>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</si>
  <si>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</si>
  <si>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</si>
  <si>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</si>
  <si>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</si>
  <si>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</si>
  <si>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</si>
  <si>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</si>
  <si>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</si>
  <si>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</si>
  <si>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</si>
  <si>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</si>
  <si>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</si>
  <si>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</si>
  <si>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</si>
  <si>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</si>
  <si>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</si>
  <si>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</si>
  <si>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</si>
  <si>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</si>
  <si>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</si>
  <si>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</si>
  <si>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</si>
  <si>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</si>
  <si>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</si>
  <si>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</si>
  <si>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</si>
  <si>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</si>
  <si>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</si>
  <si>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</si>
  <si>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</si>
  <si>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</si>
  <si>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</si>
  <si>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</si>
  <si>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</si>
  <si>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</si>
  <si>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</si>
  <si>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</si>
  <si>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</si>
  <si>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</si>
  <si>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</si>
  <si>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</si>
  <si>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</si>
  <si>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</si>
  <si>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</si>
  <si>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</si>
  <si>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</si>
  <si>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</si>
  <si>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</si>
  <si>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</si>
  <si>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</si>
  <si>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</si>
  <si>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</si>
  <si>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</si>
  <si>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</si>
  <si>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</si>
  <si>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</si>
  <si>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</si>
  <si>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</si>
  <si>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</si>
  <si>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</si>
  <si>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</si>
  <si>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</si>
  <si>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</si>
  <si>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</si>
  <si>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</si>
  <si>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</si>
  <si>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</si>
  <si>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</si>
  <si>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</si>
  <si>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</si>
  <si>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</si>
  <si>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</si>
  <si>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</si>
  <si>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</si>
  <si>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</si>
  <si>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</si>
  <si>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</si>
  <si>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</si>
  <si>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</si>
  <si>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</si>
  <si>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</si>
  <si>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</si>
  <si>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</si>
  <si>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</si>
  <si>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</si>
  <si>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</si>
  <si>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</si>
  <si>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</si>
  <si>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</si>
  <si>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</si>
  <si>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</si>
  <si>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</si>
  <si>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</si>
  <si>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</si>
  <si>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</si>
  <si>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</si>
  <si>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</si>
  <si>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</si>
  <si>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</si>
  <si>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</si>
  <si>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</si>
  <si>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</si>
  <si>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</si>
  <si>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</si>
  <si>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</si>
  <si>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</si>
  <si>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</si>
  <si>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</si>
  <si>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</si>
  <si>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</si>
  <si>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</si>
  <si>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</si>
  <si>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</si>
  <si>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</si>
  <si>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</si>
  <si>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</si>
  <si>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</si>
  <si>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</si>
  <si>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</si>
  <si>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</si>
  <si>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</si>
  <si>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</si>
  <si>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</si>
  <si>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</si>
  <si>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</si>
  <si>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</si>
  <si>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</si>
  <si>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</si>
  <si>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</si>
  <si>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</si>
  <si>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</si>
  <si>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</si>
  <si>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</si>
  <si>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</si>
  <si>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</si>
  <si>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</si>
  <si>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</si>
  <si>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</si>
  <si>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</si>
  <si>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</si>
  <si>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</si>
  <si>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</si>
  <si>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</si>
  <si>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</si>
  <si>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</si>
  <si>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</si>
  <si>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</si>
  <si>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</si>
  <si>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</si>
  <si>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</si>
  <si>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</si>
  <si>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</si>
  <si>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</si>
  <si>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</si>
  <si>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</si>
  <si>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</si>
  <si>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</si>
  <si>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</si>
  <si>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</si>
  <si>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</si>
  <si>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</si>
  <si>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</si>
  <si>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</si>
  <si>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</si>
  <si>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</si>
  <si>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</si>
  <si>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</si>
  <si>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</si>
  <si>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</si>
  <si>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</si>
  <si>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</si>
  <si>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</si>
  <si>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</si>
  <si>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</si>
  <si>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</si>
  <si>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</si>
  <si>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</si>
  <si>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</si>
  <si>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</si>
  <si>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</si>
  <si>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</si>
  <si>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</si>
  <si>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</si>
  <si>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</si>
  <si>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</si>
  <si>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</si>
  <si>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</si>
  <si>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</si>
  <si>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</si>
  <si>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</si>
  <si>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</si>
  <si>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</si>
  <si>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</si>
  <si>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</si>
  <si>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</si>
  <si>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</si>
  <si>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</si>
  <si>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</si>
  <si>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</si>
  <si>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</si>
  <si>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</si>
  <si>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</si>
  <si>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</si>
  <si>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</si>
  <si>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</si>
  <si>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</si>
  <si>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</si>
  <si>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</si>
  <si>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</si>
  <si>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</si>
  <si>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</si>
  <si>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</si>
  <si>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</si>
  <si>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</si>
  <si>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</si>
  <si>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</si>
  <si>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</si>
  <si>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</si>
  <si>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</si>
  <si>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</si>
  <si>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</si>
  <si>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</si>
  <si>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</si>
  <si>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</si>
  <si>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</si>
  <si>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</si>
  <si>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</si>
  <si>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</si>
  <si>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</si>
  <si>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</si>
  <si>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</si>
  <si>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</si>
  <si>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</si>
  <si>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</si>
  <si>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</si>
  <si>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</si>
  <si>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</si>
  <si>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</si>
  <si>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</si>
  <si>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</si>
  <si>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</si>
  <si>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</si>
  <si>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</si>
  <si>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</si>
  <si>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</si>
  <si>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</si>
  <si>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</si>
  <si>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</si>
  <si>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</si>
  <si>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</si>
  <si>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</si>
  <si>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</si>
  <si>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</si>
  <si>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</si>
  <si>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</si>
  <si>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</si>
  <si>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</si>
  <si>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</si>
  <si>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</si>
  <si>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</si>
  <si>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</si>
  <si>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</si>
  <si>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</si>
  <si>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</si>
  <si>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</si>
  <si>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</si>
  <si>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</si>
  <si>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</si>
  <si>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</si>
  <si>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</si>
  <si>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</si>
  <si>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</si>
  <si>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</si>
  <si>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</si>
  <si>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</si>
  <si>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</si>
  <si>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</si>
  <si>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</si>
  <si>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</si>
  <si>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</si>
  <si>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</si>
  <si>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</si>
  <si>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</si>
  <si>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</si>
  <si>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</si>
  <si>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</si>
  <si>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</si>
  <si>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</si>
  <si>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</si>
  <si>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</si>
  <si>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</si>
  <si>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</si>
  <si>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</si>
  <si>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</si>
  <si>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</si>
  <si>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</si>
  <si>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</si>
  <si>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</si>
  <si>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</si>
  <si>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</si>
  <si>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</si>
  <si>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</si>
  <si>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</si>
  <si>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</si>
  <si>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</si>
  <si>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</si>
  <si>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</si>
  <si>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</si>
  <si>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</si>
  <si>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</si>
  <si>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</si>
  <si>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</si>
  <si>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</si>
  <si>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</si>
  <si>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</si>
  <si>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</si>
  <si>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</si>
  <si>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</si>
  <si>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</si>
  <si>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</si>
  <si>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</si>
  <si>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</si>
  <si>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</si>
  <si>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</si>
  <si>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</si>
  <si>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</si>
  <si>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</si>
  <si>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</si>
  <si>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</si>
  <si>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</si>
  <si>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</si>
  <si>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</si>
  <si>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</si>
  <si>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</si>
  <si>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</si>
  <si>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</si>
  <si>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</si>
  <si>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</si>
  <si>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</si>
  <si>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</si>
  <si>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</si>
  <si>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</si>
  <si>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</si>
  <si>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</si>
  <si>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</si>
  <si>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</si>
  <si>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</si>
  <si>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</si>
  <si>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</si>
  <si>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</si>
  <si>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</si>
  <si>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</si>
  <si>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</si>
  <si>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</si>
  <si>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</si>
  <si>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</si>
  <si>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</si>
  <si>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</si>
  <si>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</si>
  <si>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</si>
  <si>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</si>
  <si>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</si>
  <si>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</si>
  <si>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</si>
  <si>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</si>
  <si>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</si>
  <si>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</si>
  <si>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</si>
  <si>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</si>
  <si>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</si>
  <si>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</si>
  <si>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</si>
  <si>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</si>
  <si>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</si>
  <si>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</si>
  <si>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</si>
  <si>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</si>
  <si>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</si>
  <si>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</si>
  <si>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</si>
  <si>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</si>
  <si>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</si>
  <si>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</si>
  <si>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</si>
  <si>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</si>
  <si>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</si>
  <si>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</si>
  <si>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</si>
  <si>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</si>
  <si>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</si>
  <si>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</si>
  <si>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</si>
  <si>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</si>
  <si>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</si>
  <si>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</si>
  <si>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</si>
  <si>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</si>
  <si>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</si>
  <si>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</si>
  <si>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</si>
  <si>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</si>
  <si>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</si>
  <si>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</si>
  <si>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</si>
  <si>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</si>
  <si>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</si>
  <si>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</si>
  <si>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</si>
  <si>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</si>
  <si>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</si>
  <si>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</si>
  <si>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</si>
  <si>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</si>
  <si>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</si>
  <si>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</si>
  <si>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</si>
  <si>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</si>
  <si>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</si>
  <si>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</si>
  <si>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</si>
  <si>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</si>
  <si>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</si>
  <si>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</si>
  <si>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</si>
  <si>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</si>
  <si>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</si>
  <si>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</si>
  <si>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</si>
  <si>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</si>
  <si>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</si>
  <si>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</si>
  <si>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</si>
  <si>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</si>
  <si>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</si>
  <si>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</si>
  <si>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</si>
  <si>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</si>
  <si>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</si>
  <si>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</si>
  <si>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</si>
  <si>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</si>
  <si>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</si>
  <si>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</si>
  <si>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</si>
  <si>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</si>
  <si>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</si>
  <si>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</si>
  <si>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</si>
  <si>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</si>
  <si>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</si>
  <si>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</si>
  <si>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</si>
  <si>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</si>
  <si>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</si>
  <si>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</si>
  <si>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</si>
  <si>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</si>
  <si>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</si>
  <si>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</si>
  <si>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</si>
  <si>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</si>
  <si>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</si>
  <si>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</si>
  <si>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</si>
  <si>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</si>
  <si>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</si>
  <si>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</si>
  <si>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</si>
  <si>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</si>
  <si>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</si>
  <si>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</si>
  <si>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</si>
  <si>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</si>
  <si>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</si>
  <si>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</si>
  <si>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</si>
  <si>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</si>
  <si>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</si>
  <si>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</si>
  <si>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</si>
  <si>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</si>
  <si>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</si>
  <si>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</si>
  <si>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</si>
  <si>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</si>
  <si>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</si>
  <si>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</si>
  <si>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</si>
  <si>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</si>
  <si>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</si>
  <si>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</si>
  <si>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</si>
  <si>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</si>
  <si>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</si>
  <si>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</si>
  <si>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</si>
  <si>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</si>
  <si>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</si>
  <si>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</si>
  <si>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</si>
  <si>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</si>
  <si>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</si>
  <si>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</si>
  <si>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</si>
  <si>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</si>
  <si>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</si>
  <si>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</si>
  <si>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</si>
  <si>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</si>
  <si>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</si>
  <si>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</si>
  <si>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</si>
  <si>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</si>
  <si>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</si>
  <si>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</si>
  <si>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</si>
  <si>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</si>
  <si>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</si>
  <si>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</si>
  <si>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</si>
  <si>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</si>
  <si>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</si>
  <si>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</si>
  <si>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</si>
  <si>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</si>
  <si>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</si>
  <si>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</si>
  <si>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</si>
  <si>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</si>
  <si>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</si>
  <si>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</si>
  <si>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</si>
  <si>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</si>
  <si>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</si>
  <si>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</si>
  <si>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</si>
  <si>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</si>
  <si>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</si>
  <si>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</si>
  <si>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</si>
  <si>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</si>
  <si>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</si>
  <si>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</si>
  <si>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</si>
  <si>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</si>
  <si>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</si>
  <si>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</si>
  <si>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</si>
  <si>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</si>
  <si>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</si>
  <si>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</si>
  <si>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</si>
  <si>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</si>
  <si>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</si>
  <si>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</si>
  <si>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</si>
  <si>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</si>
  <si>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</si>
  <si>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</si>
  <si>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</si>
  <si>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</si>
  <si>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</si>
  <si>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</si>
  <si>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</si>
  <si>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</si>
  <si>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</si>
  <si>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</si>
  <si>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</si>
  <si>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</si>
  <si>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</si>
  <si>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</si>
  <si>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</si>
  <si>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</si>
  <si>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</si>
  <si>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</si>
  <si>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</si>
  <si>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</si>
  <si>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</si>
  <si>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</si>
  <si>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</si>
  <si>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</si>
  <si>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</si>
  <si>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</si>
  <si>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</si>
  <si>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</si>
  <si>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</si>
  <si>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</si>
  <si>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</si>
  <si>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</si>
  <si>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</si>
  <si>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</si>
  <si>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</si>
  <si>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</si>
  <si>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</si>
  <si>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</si>
  <si>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</si>
  <si>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</si>
  <si>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</si>
  <si>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</si>
  <si>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</si>
  <si>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</si>
  <si>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</si>
  <si>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</si>
  <si>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</si>
  <si>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</si>
  <si>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</si>
  <si>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</si>
  <si>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</si>
  <si>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</si>
  <si>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</si>
  <si>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</si>
  <si>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</si>
  <si>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</si>
  <si>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</si>
  <si>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</si>
  <si>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</si>
  <si>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</si>
  <si>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</si>
  <si>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</si>
  <si>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</si>
  <si>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</si>
  <si>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</si>
  <si>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</si>
  <si>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</si>
  <si>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</si>
  <si>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</si>
  <si>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</si>
  <si>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</si>
  <si>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</si>
  <si>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</si>
  <si>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</si>
  <si>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</si>
  <si>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</si>
  <si>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</si>
  <si>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</si>
  <si>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</si>
  <si>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</si>
  <si>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</si>
  <si>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</si>
  <si>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</si>
  <si>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</si>
  <si>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</si>
  <si>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</si>
  <si>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</si>
  <si>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</si>
  <si>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</si>
  <si>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</si>
  <si>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</si>
  <si>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</si>
  <si>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</si>
  <si>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</si>
  <si>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</si>
  <si>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</si>
  <si>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</si>
  <si>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</si>
  <si>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</si>
  <si>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</si>
  <si>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</si>
  <si>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</si>
  <si>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</si>
  <si>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</si>
  <si>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</si>
  <si>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</si>
  <si>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</si>
  <si>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</si>
  <si>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</si>
  <si>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</si>
  <si>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</si>
  <si>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</si>
  <si>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</si>
  <si>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</si>
  <si>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</si>
  <si>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</si>
  <si>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</si>
  <si>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</si>
  <si>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</si>
  <si>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</si>
  <si>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</si>
  <si>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</si>
  <si>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</si>
  <si>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</si>
  <si>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</si>
  <si>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</si>
  <si>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</si>
  <si>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</si>
  <si>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</si>
  <si>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</si>
  <si>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</si>
  <si>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</si>
  <si>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</si>
  <si>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</si>
  <si>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</si>
  <si>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</si>
  <si>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</si>
  <si>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</si>
  <si>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</si>
  <si>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</si>
  <si>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</si>
  <si>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</si>
  <si>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</si>
  <si>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</si>
  <si>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</si>
  <si>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</si>
  <si>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</si>
  <si>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</si>
  <si>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</si>
  <si>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</si>
  <si>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</si>
  <si>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</si>
  <si>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</si>
  <si>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</si>
  <si>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</si>
  <si>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</si>
  <si>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</si>
  <si>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</si>
  <si>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</si>
  <si>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</si>
  <si>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</si>
  <si>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</si>
  <si>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</si>
  <si>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</si>
  <si>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</si>
  <si>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</si>
  <si>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</si>
  <si>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</si>
  <si>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</si>
  <si>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</si>
  <si>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</si>
  <si>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</si>
  <si>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</si>
  <si>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</si>
  <si>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</si>
  <si>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</si>
  <si>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</si>
  <si>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</si>
  <si>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</si>
  <si>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</si>
  <si>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</si>
  <si>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</si>
  <si>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</si>
  <si>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</si>
  <si>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</si>
  <si>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</si>
  <si>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</si>
  <si>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</si>
  <si>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</si>
  <si>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</si>
  <si>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</si>
  <si>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</si>
  <si>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</si>
  <si>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</si>
  <si>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</si>
  <si>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</si>
  <si>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</si>
  <si>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</si>
  <si>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</si>
  <si>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</si>
  <si>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</si>
  <si>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</si>
  <si>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</si>
  <si>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</si>
  <si>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</si>
  <si>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</si>
  <si>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</si>
  <si>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</si>
  <si>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</si>
  <si>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</si>
  <si>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</si>
  <si>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</si>
  <si>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</si>
  <si>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</si>
  <si>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</si>
  <si>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</si>
  <si>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</si>
  <si>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</si>
  <si>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</si>
  <si>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</si>
  <si>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</si>
  <si>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</si>
  <si>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</si>
  <si>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</si>
  <si>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</si>
  <si>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</si>
  <si>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</si>
  <si>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</si>
  <si>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</si>
  <si>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</si>
  <si>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</si>
  <si>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</si>
  <si>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</si>
  <si>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</si>
  <si>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</si>
  <si>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</si>
  <si>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</si>
  <si>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</si>
  <si>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</si>
  <si>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</si>
  <si>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</si>
  <si>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</si>
  <si>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</si>
  <si>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</si>
  <si>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</si>
  <si>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</si>
  <si>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</si>
  <si>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</si>
  <si>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</si>
  <si>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</si>
  <si>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</si>
  <si>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</si>
  <si>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</si>
  <si>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</si>
  <si>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</si>
  <si>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</si>
  <si>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</si>
  <si>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</si>
  <si>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</si>
  <si>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</si>
  <si>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</si>
  <si>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</si>
  <si>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</si>
  <si>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</si>
  <si>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</si>
  <si>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</si>
  <si>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</si>
  <si>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</si>
  <si>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</si>
  <si>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</si>
  <si>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</si>
  <si>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</si>
  <si>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</si>
  <si>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</si>
  <si>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</si>
  <si>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</si>
  <si>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</si>
  <si>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</si>
  <si>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</si>
  <si>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</si>
  <si>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</si>
  <si>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</si>
  <si>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</si>
  <si>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</si>
  <si>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</si>
  <si>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</si>
  <si>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</si>
  <si>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</si>
  <si>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</si>
  <si>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</si>
  <si>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</si>
  <si>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</si>
  <si>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</si>
  <si>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</si>
  <si>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</si>
  <si>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</si>
  <si>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</si>
  <si>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</si>
  <si>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</si>
  <si>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</si>
  <si>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</si>
  <si>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</si>
  <si>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</si>
  <si>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</si>
  <si>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</si>
  <si>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</si>
  <si>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</si>
  <si>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</si>
  <si>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</si>
  <si>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</si>
  <si>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</si>
  <si>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</si>
  <si>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</si>
  <si>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</si>
  <si>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</si>
  <si>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</si>
  <si>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</si>
  <si>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</si>
  <si>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</si>
  <si>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</si>
  <si>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</si>
  <si>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</si>
  <si>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</si>
  <si>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</si>
  <si>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</si>
  <si>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</si>
  <si>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</si>
  <si>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</si>
  <si>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</si>
  <si>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</si>
  <si>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</si>
  <si>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</si>
  <si>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</si>
  <si>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</si>
  <si>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</si>
  <si>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</si>
  <si>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</si>
  <si>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</si>
  <si>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</si>
  <si>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</si>
  <si>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</si>
  <si>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</si>
  <si>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</si>
  <si>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</si>
  <si>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</si>
  <si>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</si>
  <si>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</si>
  <si>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</si>
  <si>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</si>
  <si>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</si>
  <si>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</si>
  <si>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</si>
  <si>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</si>
  <si>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</si>
  <si>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</si>
  <si>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</si>
  <si>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</si>
  <si>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</si>
  <si>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</si>
  <si>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</si>
  <si>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</si>
  <si>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</si>
  <si>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</si>
  <si>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</si>
  <si>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</si>
  <si>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</si>
  <si>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</si>
  <si>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</si>
  <si>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</si>
  <si>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</si>
  <si>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</si>
  <si>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</si>
  <si>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</si>
  <si>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</si>
  <si>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</si>
  <si>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</si>
  <si>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</si>
  <si>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</si>
  <si>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</si>
  <si>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</si>
  <si>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</si>
  <si>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</si>
  <si>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</si>
  <si>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</si>
  <si>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</si>
  <si>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</si>
  <si>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</si>
  <si>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</si>
  <si>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</si>
  <si>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</si>
  <si>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</si>
  <si>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</si>
  <si>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</si>
  <si>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</si>
  <si>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</si>
  <si>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</si>
  <si>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</si>
  <si>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</si>
  <si>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</si>
  <si>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</si>
  <si>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</si>
  <si>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</si>
  <si>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</si>
  <si>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</si>
  <si>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</si>
  <si>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</si>
  <si>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</si>
  <si>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</si>
  <si>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</si>
  <si>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</si>
  <si>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</si>
  <si>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</si>
  <si>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</si>
  <si>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</si>
  <si>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</si>
  <si>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</si>
  <si>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</si>
  <si>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</si>
  <si>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</si>
  <si>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</si>
  <si>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</si>
  <si>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</si>
  <si>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</si>
  <si>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</si>
  <si>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</si>
  <si>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</si>
  <si>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</si>
  <si>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</si>
  <si>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</si>
  <si>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</si>
  <si>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</si>
  <si>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</si>
  <si>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</si>
  <si>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</si>
  <si>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</si>
  <si>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</si>
  <si>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</si>
  <si>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</si>
  <si>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</si>
  <si>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</si>
  <si>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</si>
  <si>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</si>
  <si>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</si>
  <si>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</si>
  <si>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</si>
  <si>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</si>
  <si>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</si>
  <si>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</si>
  <si>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</si>
  <si>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</si>
  <si>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</si>
  <si>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</si>
  <si>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</si>
  <si>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</si>
  <si>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</si>
  <si>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</si>
  <si>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</si>
  <si>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</si>
  <si>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</si>
  <si>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</si>
  <si>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</si>
  <si>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</si>
  <si>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</si>
  <si>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</si>
  <si>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</si>
  <si>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</si>
  <si>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</si>
  <si>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</si>
  <si>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</si>
  <si>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</si>
  <si>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</si>
  <si>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</si>
  <si>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</si>
  <si>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</si>
  <si>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</si>
  <si>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</si>
  <si>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</si>
  <si>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</si>
  <si>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</si>
  <si>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</si>
  <si>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</si>
  <si>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</si>
  <si>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</si>
  <si>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</si>
  <si>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</si>
  <si>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</si>
  <si>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</si>
  <si>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</si>
  <si>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</si>
  <si>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</si>
  <si>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</si>
  <si>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</si>
  <si>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</si>
  <si>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</si>
  <si>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</si>
  <si>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</si>
  <si>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</si>
  <si>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</si>
  <si>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</si>
  <si>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</si>
  <si>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</si>
  <si>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</si>
  <si>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</si>
  <si>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</si>
  <si>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</si>
  <si>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</si>
  <si>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</si>
  <si>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</si>
  <si>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</si>
  <si>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</si>
  <si>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</si>
  <si>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</si>
  <si>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</si>
  <si>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</si>
  <si>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</si>
  <si>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</si>
  <si>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</si>
  <si>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</si>
  <si>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</si>
  <si>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</si>
  <si>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</si>
  <si>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</si>
  <si>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</si>
  <si>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</si>
  <si>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</si>
  <si>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</si>
  <si>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</si>
  <si>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</si>
  <si>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</si>
  <si>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</si>
  <si>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</si>
  <si>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</si>
  <si>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</si>
  <si>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</si>
  <si>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</si>
  <si>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</si>
  <si>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</si>
  <si>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</si>
  <si>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</si>
  <si>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</si>
  <si>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</si>
  <si>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</si>
  <si>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</si>
  <si>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</si>
  <si>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</si>
  <si>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</si>
  <si>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</si>
  <si>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</si>
  <si>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</si>
  <si>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</si>
  <si>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</si>
  <si>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</si>
  <si>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</si>
  <si>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</si>
  <si>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</si>
  <si>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</si>
  <si>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</si>
  <si>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</si>
  <si>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</si>
  <si>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</si>
  <si>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</si>
  <si>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</si>
  <si>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</si>
  <si>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</si>
  <si>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</si>
  <si>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</si>
  <si>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</si>
  <si>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</si>
  <si>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</si>
  <si>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</si>
  <si>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</si>
  <si>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</si>
  <si>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</si>
  <si>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</si>
  <si>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</si>
  <si>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</si>
  <si>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</si>
  <si>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</si>
  <si>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</si>
  <si>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</si>
  <si>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</si>
  <si>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</si>
  <si>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</si>
  <si>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</si>
  <si>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</si>
  <si>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</si>
  <si>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</si>
  <si>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</si>
  <si>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</si>
  <si>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</si>
  <si>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</si>
  <si>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</si>
  <si>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</si>
  <si>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</si>
  <si>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</si>
  <si>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</si>
  <si>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</si>
  <si>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</si>
  <si>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</si>
  <si>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</si>
  <si>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</si>
  <si>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</si>
  <si>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</si>
  <si>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</si>
  <si>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</si>
  <si>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</si>
  <si>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</si>
  <si>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</si>
  <si>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</si>
  <si>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</si>
  <si>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</si>
  <si>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</si>
  <si>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</si>
  <si>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</si>
  <si>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</si>
  <si>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</si>
  <si>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</si>
  <si>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</si>
  <si>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</si>
  <si>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</si>
  <si>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</si>
  <si>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</si>
  <si>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</si>
  <si>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</si>
  <si>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</si>
  <si>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</si>
  <si>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</si>
  <si>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</si>
  <si>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</si>
  <si>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</si>
  <si>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</si>
  <si>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</si>
  <si>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</si>
  <si>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</si>
  <si>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</si>
  <si>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</si>
  <si>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</si>
  <si>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</si>
  <si>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</si>
  <si>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</si>
  <si>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</si>
  <si>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</si>
  <si>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</si>
  <si>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</si>
  <si>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</si>
  <si>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</si>
  <si>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</si>
  <si>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</si>
  <si>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</si>
  <si>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</si>
  <si>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</si>
  <si>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</si>
  <si>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</si>
  <si>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</si>
  <si>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</si>
  <si>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</si>
  <si>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</si>
  <si>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</si>
  <si>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</si>
  <si>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</si>
  <si>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</si>
  <si>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</si>
  <si>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</si>
  <si>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</si>
  <si>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</si>
  <si>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</si>
  <si>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</si>
  <si>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</si>
  <si>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</si>
  <si>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</si>
  <si>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</si>
  <si>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</si>
  <si>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</si>
  <si>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</si>
  <si>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</si>
  <si>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</si>
  <si>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</si>
  <si>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</si>
  <si>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</si>
  <si>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</si>
  <si>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</si>
  <si>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</si>
  <si>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</si>
  <si>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</si>
  <si>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</si>
  <si>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</si>
  <si>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</si>
  <si>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</si>
  <si>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</si>
  <si>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</si>
  <si>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</si>
  <si>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</si>
  <si>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</si>
  <si>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</si>
  <si>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</si>
  <si>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</si>
  <si>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</si>
  <si>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</si>
  <si>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</si>
  <si>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</si>
  <si>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</si>
  <si>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</si>
  <si>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</si>
  <si>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</si>
  <si>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</si>
  <si>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</si>
  <si>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</si>
  <si>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</si>
  <si>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</si>
  <si>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</si>
  <si>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</si>
  <si>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</si>
  <si>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</si>
  <si>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</si>
  <si>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</si>
  <si>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</si>
  <si>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</si>
  <si>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</si>
  <si>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</si>
  <si>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</si>
  <si>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</si>
  <si>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</si>
  <si>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</si>
  <si>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</si>
  <si>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</si>
  <si>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</si>
  <si>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</si>
  <si>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</si>
  <si>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</si>
  <si>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</si>
  <si>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</si>
  <si>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</si>
  <si>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</si>
  <si>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</si>
  <si>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</si>
  <si>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</si>
  <si>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</si>
  <si>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</si>
  <si>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</si>
  <si>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</si>
  <si>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</si>
  <si>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</si>
  <si>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</si>
  <si>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</si>
  <si>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</si>
  <si>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</si>
  <si>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</si>
  <si>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</si>
  <si>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</si>
  <si>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</si>
  <si>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</si>
  <si>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</si>
  <si>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</si>
  <si>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</si>
  <si>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</si>
  <si>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</si>
  <si>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</si>
  <si>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</si>
  <si>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</si>
  <si>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</si>
  <si>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</si>
  <si>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</si>
  <si>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</si>
  <si>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</si>
  <si>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</si>
  <si>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</si>
  <si>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</si>
  <si>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</si>
  <si>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</si>
  <si>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</si>
  <si>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</si>
  <si>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</si>
  <si>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</si>
  <si>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</si>
  <si>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</si>
  <si>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</si>
  <si>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</si>
  <si>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</si>
  <si>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</si>
  <si>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</si>
  <si>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</si>
  <si>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</si>
  <si>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</si>
  <si>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</si>
  <si>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</si>
  <si>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</si>
  <si>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</si>
  <si>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</si>
  <si>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</si>
  <si>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</si>
  <si>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</si>
  <si>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</si>
  <si>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</si>
  <si>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</si>
  <si>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</si>
  <si>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</si>
  <si>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</si>
  <si>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</si>
  <si>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</si>
  <si>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</si>
  <si>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</si>
  <si>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</si>
  <si>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</si>
  <si>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</si>
  <si>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</si>
  <si>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</si>
  <si>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</si>
  <si>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</si>
  <si>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</si>
  <si>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</si>
  <si>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</si>
  <si>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</si>
  <si>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</si>
  <si>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</si>
  <si>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</si>
  <si>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</si>
  <si>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</si>
  <si>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</si>
  <si>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</si>
  <si>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</si>
  <si>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</si>
  <si>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</si>
  <si>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</si>
  <si>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</si>
  <si>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</si>
  <si>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</si>
  <si>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</si>
  <si>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</si>
  <si>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</si>
  <si>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</si>
  <si>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</si>
  <si>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</si>
  <si>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</si>
  <si>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</si>
  <si>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</si>
  <si>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</si>
  <si>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</si>
  <si>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</si>
  <si>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</si>
  <si>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</si>
  <si>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</si>
  <si>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</si>
  <si>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</si>
  <si>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</si>
  <si>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</si>
  <si>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</si>
  <si>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</si>
  <si>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</si>
  <si>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</si>
  <si>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</si>
  <si>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</si>
  <si>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</si>
  <si>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</si>
  <si>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</si>
  <si>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</si>
  <si>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</si>
  <si>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</si>
  <si>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</si>
  <si>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</si>
  <si>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</si>
  <si>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</si>
  <si>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</si>
  <si>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</si>
  <si>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</si>
  <si>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</si>
  <si>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</si>
  <si>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</si>
  <si>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</si>
  <si>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</si>
  <si>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</si>
  <si>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</si>
  <si>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</si>
  <si>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</si>
  <si>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</si>
  <si>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</si>
  <si>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</si>
  <si>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</si>
  <si>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</si>
  <si>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</si>
  <si>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</si>
  <si>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</si>
  <si>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</si>
  <si>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</si>
  <si>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</si>
  <si>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</si>
  <si>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</si>
  <si>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</si>
  <si>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</si>
  <si>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</si>
  <si>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</si>
  <si>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</si>
  <si>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</si>
  <si>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</si>
  <si>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</si>
  <si>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</si>
  <si>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</si>
  <si>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</si>
  <si>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</si>
  <si>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</si>
  <si>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</si>
  <si>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</si>
  <si>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</si>
  <si>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</si>
  <si>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</si>
  <si>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</si>
  <si>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</si>
  <si>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</si>
  <si>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</si>
  <si>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</si>
  <si>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</si>
  <si>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</si>
  <si>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</si>
  <si>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</si>
  <si>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</si>
  <si>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</si>
  <si>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</si>
  <si>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</si>
  <si>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</si>
  <si>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</si>
  <si>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</si>
  <si>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</si>
  <si>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</si>
  <si>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</si>
  <si>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</si>
  <si>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</si>
  <si>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</si>
  <si>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</si>
  <si>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</si>
  <si>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</si>
  <si>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</si>
  <si>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</si>
  <si>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</si>
  <si>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</si>
  <si>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</si>
  <si>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</si>
  <si>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</si>
  <si>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</si>
  <si>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</si>
  <si>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</si>
  <si>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</si>
  <si>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</si>
  <si>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</si>
  <si>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</si>
  <si>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</si>
  <si>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</si>
  <si>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</si>
  <si>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</si>
  <si>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</si>
  <si>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</si>
  <si>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</si>
  <si>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</si>
  <si>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</si>
  <si>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</si>
  <si>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</si>
  <si>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</si>
  <si>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</si>
  <si>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</si>
  <si>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</si>
  <si>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</si>
  <si>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</si>
  <si>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</si>
  <si>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</si>
  <si>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</si>
  <si>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</si>
  <si>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</si>
  <si>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</si>
  <si>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</si>
  <si>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</si>
  <si>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</si>
  <si>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</si>
  <si>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</si>
  <si>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</si>
  <si>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</si>
  <si>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</si>
  <si>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</si>
  <si>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</si>
  <si>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</si>
  <si>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</si>
  <si>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</si>
  <si>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</si>
  <si>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</si>
  <si>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</si>
  <si>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</si>
  <si>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</si>
  <si>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</si>
  <si>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</si>
  <si>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</si>
  <si>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</si>
  <si>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</si>
  <si>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</si>
  <si>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</si>
  <si>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</si>
  <si>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</si>
  <si>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</si>
  <si>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</si>
  <si>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</si>
  <si>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</si>
  <si>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</si>
  <si>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</si>
  <si>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</si>
  <si>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</si>
  <si>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</si>
  <si>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</si>
  <si>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</si>
  <si>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</si>
  <si>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</si>
  <si>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</si>
  <si>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</si>
  <si>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</si>
  <si>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</si>
  <si>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</si>
  <si>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</si>
  <si>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</si>
  <si>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</si>
  <si>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</si>
  <si>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</si>
  <si>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</si>
  <si>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</si>
  <si>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</si>
  <si>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</si>
  <si>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</si>
  <si>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</si>
  <si>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</si>
  <si>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</si>
  <si>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</si>
  <si>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</si>
  <si>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</si>
  <si>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</si>
  <si>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</si>
  <si>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</si>
  <si>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</si>
  <si>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</si>
  <si>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</si>
  <si>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</si>
  <si>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</si>
  <si>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</si>
  <si>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</si>
  <si>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</si>
  <si>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</si>
  <si>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</si>
  <si>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</si>
  <si>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</si>
  <si>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</si>
  <si>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</si>
  <si>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</si>
  <si>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</si>
  <si>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</si>
  <si>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</si>
  <si>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</si>
  <si>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</si>
  <si>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</si>
  <si>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</si>
  <si>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</si>
  <si>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</si>
  <si>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</si>
  <si>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</si>
  <si>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</si>
  <si>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</si>
  <si>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</si>
  <si>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</si>
  <si>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</si>
  <si>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</si>
  <si>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</si>
  <si>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</si>
  <si>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</si>
  <si>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</si>
  <si>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</si>
  <si>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</si>
  <si>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</si>
  <si>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</si>
  <si>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</si>
  <si>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</si>
  <si>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</si>
  <si>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</si>
  <si>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</si>
  <si>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</si>
  <si>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</si>
  <si>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</si>
  <si>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</si>
  <si>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</si>
  <si>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</si>
  <si>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</si>
  <si>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</si>
  <si>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</si>
  <si>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</si>
  <si>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</si>
  <si>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</si>
  <si>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</si>
  <si>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</si>
  <si>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</si>
  <si>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</si>
  <si>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</si>
  <si>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</si>
  <si>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</si>
  <si>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</si>
  <si>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</si>
  <si>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</si>
  <si>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</si>
  <si>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</si>
  <si>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</si>
  <si>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</si>
  <si>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</si>
  <si>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</si>
  <si>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</si>
  <si>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</si>
  <si>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</si>
  <si>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</si>
  <si>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</si>
  <si>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</si>
  <si>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</si>
  <si>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</si>
  <si>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</si>
  <si>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</si>
  <si>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</si>
  <si>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</si>
  <si>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</si>
  <si>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</si>
  <si>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</si>
  <si>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</si>
  <si>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</si>
  <si>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</si>
  <si>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</si>
  <si>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</si>
  <si>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</si>
  <si>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</si>
  <si>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</si>
  <si>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</si>
  <si>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</si>
  <si>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</si>
  <si>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</si>
  <si>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</si>
  <si>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</si>
  <si>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</si>
  <si>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</si>
  <si>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</si>
  <si>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</si>
  <si>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</si>
  <si>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</si>
  <si>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</si>
  <si>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</si>
  <si>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</si>
  <si>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</si>
  <si>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</si>
  <si>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</si>
  <si>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</si>
  <si>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</si>
  <si>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</si>
  <si>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</si>
  <si>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</si>
  <si>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</si>
  <si>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</si>
  <si>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</si>
  <si>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</si>
  <si>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</si>
  <si>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</si>
  <si>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</si>
  <si>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</si>
  <si>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</si>
  <si>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</si>
  <si>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</si>
  <si>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</si>
  <si>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</si>
  <si>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</si>
  <si>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</si>
  <si>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</si>
  <si>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</si>
  <si>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</si>
  <si>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</si>
  <si>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</si>
  <si>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</si>
  <si>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</si>
  <si>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</si>
  <si>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</si>
  <si>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</si>
  <si>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</si>
  <si>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</si>
  <si>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</si>
  <si>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</si>
  <si>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</si>
  <si>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</si>
  <si>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</si>
  <si>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</si>
  <si>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</si>
  <si>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</si>
  <si>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</si>
  <si>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</si>
  <si>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</si>
  <si>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</si>
  <si>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</si>
  <si>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</si>
  <si>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</si>
  <si>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</si>
  <si>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</si>
  <si>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</si>
  <si>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</si>
  <si>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</si>
  <si>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</si>
  <si>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</si>
  <si>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</si>
  <si>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</si>
  <si>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</si>
  <si>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</si>
  <si>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</si>
  <si>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</si>
  <si>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</si>
  <si>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</si>
  <si>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</si>
  <si>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</si>
  <si>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</si>
  <si>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</si>
  <si>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</si>
  <si>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</si>
  <si>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</si>
  <si>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</si>
  <si>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</si>
  <si>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</si>
  <si>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</si>
  <si>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</si>
  <si>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</si>
  <si>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</si>
  <si>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</si>
  <si>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</si>
  <si>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</si>
  <si>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</si>
  <si>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</si>
  <si>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</si>
  <si>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</si>
  <si>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</si>
  <si>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</si>
  <si>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</si>
  <si>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</si>
  <si>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</si>
  <si>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</si>
  <si>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</si>
  <si>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</si>
  <si>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</si>
  <si>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</si>
  <si>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</si>
  <si>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</si>
  <si>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</si>
  <si>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</si>
  <si>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</si>
  <si>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</si>
  <si>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</si>
  <si>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</si>
  <si>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</si>
  <si>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</si>
  <si>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</si>
  <si>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</si>
  <si>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</si>
  <si>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</si>
  <si>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</si>
  <si>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</si>
  <si>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</si>
  <si>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</si>
  <si>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</si>
  <si>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</si>
  <si>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</si>
  <si>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</si>
  <si>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</si>
  <si>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</si>
  <si>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</si>
  <si>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</si>
  <si>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</si>
  <si>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</si>
  <si>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</si>
  <si>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</si>
  <si>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</si>
  <si>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</si>
  <si>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</si>
  <si>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</si>
  <si>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</si>
  <si>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</si>
  <si>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</si>
  <si>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</si>
  <si>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</si>
  <si>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</si>
  <si>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</si>
  <si>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</si>
  <si>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</si>
  <si>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</si>
  <si>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</si>
  <si>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</si>
  <si>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</si>
  <si>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</si>
  <si>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</si>
  <si>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</si>
  <si>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</si>
  <si>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</si>
  <si>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</si>
  <si>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</si>
  <si>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</si>
  <si>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</si>
  <si>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</si>
  <si>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</si>
  <si>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</si>
  <si>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</si>
  <si>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</si>
  <si>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</si>
  <si>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</si>
  <si>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</si>
  <si>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</si>
  <si>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</si>
  <si>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</si>
  <si>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</si>
  <si>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</si>
  <si>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</si>
  <si>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</si>
  <si>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</si>
  <si>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</si>
  <si>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</si>
  <si>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</si>
  <si>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</si>
  <si>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</si>
  <si>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</si>
  <si>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</si>
  <si>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</si>
  <si>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</si>
  <si>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</si>
  <si>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</si>
  <si>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</si>
  <si>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</si>
  <si>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</si>
  <si>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</si>
  <si>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</si>
  <si>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</si>
  <si>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</si>
  <si>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</si>
  <si>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</si>
  <si>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</si>
  <si>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</si>
  <si>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</si>
  <si>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</si>
  <si>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</si>
  <si>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</si>
  <si>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</si>
  <si>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</si>
  <si>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</si>
  <si>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</si>
  <si>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</si>
  <si>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</si>
  <si>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</si>
  <si>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</si>
  <si>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</si>
  <si>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</si>
  <si>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</si>
  <si>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</si>
  <si>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</si>
  <si>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</si>
  <si>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</si>
  <si>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</si>
  <si>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</si>
  <si>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</si>
  <si>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</si>
  <si>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</si>
  <si>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</si>
  <si>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</si>
  <si>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</si>
  <si>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</si>
  <si>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</si>
  <si>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</si>
  <si>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</si>
  <si>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</si>
  <si>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</si>
  <si>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</si>
  <si>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</si>
  <si>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</si>
  <si>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</si>
  <si>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</si>
  <si>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</si>
  <si>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</si>
  <si>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</si>
  <si>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</si>
  <si>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</si>
  <si>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</si>
  <si>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</si>
  <si>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</si>
  <si>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</si>
  <si>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</si>
  <si>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</si>
  <si>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</si>
  <si>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</si>
  <si>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</si>
  <si>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</si>
  <si>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</si>
  <si>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</si>
  <si>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</si>
  <si>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</si>
  <si>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</si>
  <si>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</si>
  <si>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</si>
  <si>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</si>
  <si>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</si>
  <si>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</si>
  <si>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</si>
  <si>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</si>
  <si>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</si>
  <si>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</si>
  <si>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</si>
  <si>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</si>
  <si>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</si>
  <si>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</si>
  <si>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</si>
  <si>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</si>
  <si>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</si>
  <si>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</si>
  <si>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</si>
  <si>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</si>
  <si>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</si>
  <si>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</si>
  <si>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</si>
  <si>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</si>
  <si>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</si>
  <si>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</si>
  <si>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</si>
  <si>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</si>
  <si>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</si>
  <si>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</si>
  <si>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</si>
  <si>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</si>
  <si>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</si>
  <si>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</si>
  <si>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</si>
  <si>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</si>
  <si>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</si>
  <si>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</si>
  <si>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</si>
  <si>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</si>
  <si>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</si>
  <si>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</si>
  <si>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</si>
  <si>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</si>
  <si>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</si>
  <si>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</si>
  <si>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</si>
  <si>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</si>
  <si>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</si>
  <si>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</si>
  <si>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</si>
  <si>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</si>
  <si>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</si>
  <si>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</si>
  <si>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</si>
  <si>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</si>
  <si>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</si>
  <si>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</si>
  <si>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</si>
  <si>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</si>
  <si>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</si>
  <si>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</si>
  <si>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</si>
  <si>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</si>
  <si>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</si>
  <si>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</si>
  <si>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</si>
  <si>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</si>
  <si>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</si>
  <si>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</si>
  <si>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</si>
  <si>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</si>
  <si>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</si>
  <si>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</si>
  <si>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</si>
  <si>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</si>
  <si>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</si>
  <si>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</si>
  <si>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</si>
  <si>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</si>
  <si>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</si>
  <si>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</si>
  <si>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</si>
  <si>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</si>
  <si>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</si>
  <si>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</si>
  <si>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</si>
  <si>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</si>
  <si>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</si>
  <si>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</si>
  <si>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</si>
  <si>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</si>
  <si>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</si>
  <si>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</si>
  <si>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</si>
  <si>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</si>
  <si>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</si>
  <si>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</si>
  <si>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</si>
  <si>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</si>
  <si>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</si>
  <si>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</si>
  <si>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</si>
  <si>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</si>
  <si>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</si>
  <si>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</si>
  <si>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</si>
  <si>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</si>
  <si>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</si>
  <si>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</si>
  <si>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</si>
  <si>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</si>
  <si>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</si>
  <si>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</si>
  <si>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</si>
  <si>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</si>
  <si>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</si>
  <si>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</si>
  <si>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</si>
  <si>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</si>
  <si>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</si>
  <si>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</si>
  <si>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</si>
  <si>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</si>
  <si>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</si>
  <si>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</si>
  <si>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</si>
  <si>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</si>
  <si>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</si>
  <si>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</si>
  <si>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</si>
  <si>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</si>
  <si>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</si>
  <si>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</si>
  <si>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</si>
  <si>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</si>
  <si>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</si>
  <si>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</si>
  <si>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</si>
  <si>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</si>
  <si>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</si>
  <si>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</si>
  <si>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</si>
  <si>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</si>
  <si>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</si>
  <si>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</si>
  <si>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</si>
  <si>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</si>
  <si>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</si>
  <si>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</si>
  <si>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</si>
  <si>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</si>
  <si>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</si>
  <si>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</si>
  <si>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</si>
  <si>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</si>
  <si>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</si>
  <si>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</si>
  <si>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</si>
  <si>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</si>
  <si>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</si>
  <si>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</si>
  <si>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</si>
  <si>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</si>
  <si>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</si>
  <si>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</si>
  <si>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</si>
  <si>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</si>
  <si>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</si>
  <si>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</si>
  <si>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</si>
  <si>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</si>
  <si>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</si>
  <si>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</si>
  <si>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</si>
  <si>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</si>
  <si>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</si>
  <si>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</si>
  <si>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</si>
  <si>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</si>
  <si>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</si>
  <si>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</si>
  <si>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</si>
  <si>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</si>
  <si>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</si>
  <si>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</si>
  <si>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</si>
  <si>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</si>
  <si>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</si>
  <si>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</si>
  <si>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</si>
  <si>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</si>
  <si>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</si>
  <si>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</si>
  <si>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</si>
  <si>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</si>
  <si>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</si>
  <si>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</si>
  <si>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</si>
  <si>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</si>
  <si>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</si>
  <si>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</si>
  <si>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</si>
  <si>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</si>
  <si>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</si>
  <si>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</si>
  <si>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</si>
  <si>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</si>
  <si>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</si>
  <si>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</si>
  <si>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</si>
  <si>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</si>
  <si>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</si>
  <si>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</si>
  <si>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</si>
  <si>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</si>
  <si>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</si>
  <si>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</si>
  <si>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</si>
  <si>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</si>
  <si>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</si>
  <si>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</si>
  <si>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</si>
  <si>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</si>
  <si>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</si>
  <si>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</si>
  <si>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</si>
  <si>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</si>
  <si>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</si>
  <si>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</si>
  <si>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</si>
  <si>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</si>
  <si>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</si>
  <si>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</si>
  <si>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</si>
  <si>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</si>
  <si>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</si>
  <si>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</si>
  <si>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</si>
  <si>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</si>
  <si>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</si>
  <si>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</si>
  <si>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</si>
  <si>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</si>
  <si>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</si>
  <si>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</si>
  <si>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</si>
  <si>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</si>
  <si>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</si>
  <si>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</si>
  <si>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</si>
  <si>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</si>
  <si>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</si>
  <si>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</si>
  <si>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</si>
  <si>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</si>
  <si>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</si>
  <si>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</si>
  <si>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</si>
  <si>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</si>
  <si>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</si>
  <si>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</si>
  <si>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</si>
  <si>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</si>
  <si>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</si>
  <si>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</si>
  <si>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</si>
  <si>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</si>
  <si>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</si>
  <si>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</si>
  <si>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</si>
  <si>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</si>
  <si>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</si>
  <si>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</si>
  <si>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</si>
  <si>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</si>
  <si>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</si>
  <si>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</si>
  <si>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</si>
  <si>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</si>
  <si>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</si>
  <si>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</si>
  <si>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</si>
  <si>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</si>
  <si>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</si>
  <si>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</si>
  <si>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</si>
  <si>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</si>
  <si>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</si>
  <si>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</si>
  <si>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</si>
  <si>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</si>
  <si>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</si>
  <si>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</si>
  <si>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</si>
  <si>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</si>
  <si>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</si>
  <si>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</si>
  <si>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</si>
  <si>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</si>
  <si>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</si>
  <si>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</si>
  <si>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</si>
  <si>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</si>
  <si>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</si>
  <si>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</si>
  <si>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</si>
  <si>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</si>
  <si>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</si>
  <si>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</si>
  <si>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</si>
  <si>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</si>
  <si>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</si>
  <si>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</si>
  <si>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</si>
  <si>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</si>
  <si>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</si>
  <si>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</si>
  <si>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</si>
  <si>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</si>
  <si>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</si>
  <si>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</si>
  <si>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</si>
  <si>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</si>
  <si>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</si>
  <si>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</si>
  <si>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</si>
  <si>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</si>
  <si>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</si>
  <si>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</si>
  <si>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</si>
  <si>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</si>
  <si>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</si>
  <si>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</si>
  <si>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</si>
  <si>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</si>
  <si>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</si>
  <si>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</si>
  <si>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</si>
  <si>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</si>
  <si>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</si>
  <si>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</si>
  <si>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</si>
  <si>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</si>
  <si>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</si>
  <si>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</si>
  <si>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</si>
  <si>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</si>
  <si>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</si>
  <si>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</si>
  <si>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</si>
  <si>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</si>
  <si>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</si>
  <si>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</si>
  <si>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</si>
  <si>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</si>
  <si>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</si>
  <si>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</si>
  <si>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</si>
  <si>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</si>
  <si>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</si>
  <si>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</si>
  <si>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</si>
  <si>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</si>
  <si>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</si>
  <si>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</si>
  <si>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</si>
  <si>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</si>
  <si>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</si>
  <si>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</si>
  <si>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</si>
  <si>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</si>
  <si>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</si>
  <si>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</si>
  <si>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</si>
  <si>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</si>
  <si>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</si>
  <si>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</si>
  <si>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</si>
  <si>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</si>
  <si>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</si>
  <si>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</si>
  <si>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</si>
  <si>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</si>
  <si>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</si>
  <si>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</si>
  <si>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</si>
  <si>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</si>
  <si>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</si>
  <si>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</si>
  <si>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</si>
  <si>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</si>
  <si>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</si>
  <si>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</si>
  <si>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</si>
  <si>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</si>
  <si>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</si>
  <si>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</si>
  <si>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</si>
  <si>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</si>
  <si>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</si>
  <si>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</si>
  <si>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</si>
  <si>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</si>
  <si>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</si>
  <si>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</si>
  <si>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</si>
  <si>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</si>
  <si>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</si>
  <si>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</si>
  <si>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</si>
  <si>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</si>
  <si>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</si>
  <si>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</si>
  <si>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</si>
  <si>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</si>
  <si>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</si>
  <si>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</si>
  <si>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</si>
  <si>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</si>
  <si>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</si>
  <si>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</si>
  <si>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</si>
  <si>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</si>
  <si>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</si>
  <si>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</si>
  <si>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</si>
  <si>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</si>
  <si>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</si>
  <si>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</si>
  <si>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</si>
  <si>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</si>
  <si>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</si>
  <si>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</si>
  <si>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</si>
  <si>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</si>
  <si>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</si>
  <si>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</si>
  <si>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</si>
  <si>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</si>
  <si>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</si>
  <si>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</si>
  <si>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</si>
  <si>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</si>
  <si>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</si>
  <si>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</si>
  <si>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</si>
  <si>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</si>
  <si>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</si>
  <si>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</si>
  <si>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</si>
  <si>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</si>
  <si>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</si>
  <si>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</si>
  <si>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</si>
  <si>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</si>
  <si>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</si>
  <si>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</si>
  <si>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</si>
  <si>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</si>
  <si>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</si>
  <si>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</si>
  <si>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</si>
  <si>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</si>
  <si>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</si>
  <si>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</si>
  <si>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</si>
  <si>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</si>
  <si>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</si>
  <si>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</si>
  <si>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</si>
  <si>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</si>
  <si>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</si>
  <si>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</si>
  <si>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</si>
  <si>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</si>
  <si>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</si>
  <si>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</si>
  <si>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</si>
  <si>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</si>
  <si>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</si>
  <si>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</si>
  <si>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</si>
  <si>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</si>
  <si>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</si>
  <si>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</si>
  <si>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</si>
  <si>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</si>
  <si>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</si>
  <si>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</si>
  <si>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</si>
  <si>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</si>
  <si>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</si>
  <si>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</si>
  <si>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</si>
  <si>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</si>
  <si>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</si>
  <si>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</si>
  <si>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</si>
  <si>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</si>
  <si>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</si>
  <si>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</si>
  <si>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</si>
  <si>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</si>
  <si>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</si>
  <si>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</si>
  <si>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</si>
  <si>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</si>
  <si>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</si>
  <si>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</si>
  <si>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</si>
  <si>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</si>
  <si>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</si>
  <si>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</si>
  <si>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</si>
  <si>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</si>
  <si>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</si>
  <si>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</si>
  <si>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</si>
  <si>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</si>
  <si>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</si>
  <si>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</si>
  <si>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</si>
  <si>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</si>
  <si>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</si>
  <si>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</si>
  <si>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</si>
  <si>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</si>
  <si>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</si>
  <si>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</si>
  <si>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</si>
  <si>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</si>
  <si>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</si>
  <si>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</si>
  <si>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</si>
  <si>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</si>
  <si>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</si>
  <si>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</si>
  <si>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</si>
  <si>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</si>
  <si>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</si>
  <si>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</si>
  <si>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</si>
  <si>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</si>
  <si>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</si>
  <si>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</si>
  <si>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</si>
  <si>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</si>
  <si>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</si>
  <si>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</si>
  <si>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</si>
  <si>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</si>
  <si>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</si>
  <si>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</si>
  <si>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</si>
  <si>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</si>
  <si>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</si>
  <si>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</si>
  <si>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</si>
  <si>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</si>
  <si>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</si>
  <si>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</si>
  <si>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</si>
  <si>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</si>
  <si>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</si>
  <si>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</si>
  <si>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</si>
  <si>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</si>
  <si>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</si>
  <si>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</si>
  <si>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</si>
  <si>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</si>
  <si>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</si>
  <si>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</si>
  <si>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</si>
  <si>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</si>
  <si>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</si>
  <si>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</si>
  <si>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</si>
  <si>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</si>
  <si>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</si>
  <si>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</si>
  <si>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</si>
  <si>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</si>
  <si>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</si>
  <si>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</si>
  <si>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</si>
  <si>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</si>
  <si>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</si>
  <si>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</si>
  <si>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</si>
  <si>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</si>
  <si>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</si>
  <si>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</si>
  <si>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</si>
  <si>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</si>
  <si>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</si>
  <si>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</si>
  <si>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</si>
  <si>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</si>
  <si>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</si>
  <si>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</si>
  <si>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</si>
  <si>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</si>
  <si>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</si>
  <si>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</si>
  <si>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</si>
  <si>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</si>
  <si>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</si>
  <si>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</si>
  <si>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</si>
  <si>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</si>
  <si>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</si>
  <si>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</si>
  <si>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</si>
  <si>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</si>
  <si>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</si>
  <si>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</si>
  <si>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</si>
  <si>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</si>
  <si>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</si>
  <si>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</si>
  <si>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</si>
  <si>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</si>
  <si>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</si>
  <si>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</si>
  <si>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</si>
  <si>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</si>
  <si>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</si>
  <si>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</si>
  <si>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</si>
  <si>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</si>
  <si>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</si>
  <si>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</si>
  <si>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</si>
  <si>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</si>
  <si>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</si>
  <si>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</si>
  <si>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</si>
  <si>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</si>
  <si>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</si>
  <si>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</si>
  <si>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</si>
  <si>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</si>
  <si>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</si>
  <si>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</si>
  <si>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</si>
  <si>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</si>
  <si>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</si>
  <si>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</si>
  <si>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</si>
  <si>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</si>
  <si>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</si>
  <si>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</si>
  <si>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</si>
  <si>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</si>
  <si>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</si>
  <si>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</si>
  <si>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</si>
  <si>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</si>
  <si>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</si>
  <si>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</si>
  <si>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</si>
  <si>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</si>
  <si>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</si>
  <si>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</si>
  <si>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</si>
  <si>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</si>
  <si>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</si>
  <si>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</si>
  <si>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</si>
  <si>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</si>
  <si>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</si>
  <si>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</si>
  <si>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</si>
  <si>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</si>
  <si>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</si>
  <si>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</si>
  <si>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</si>
  <si>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</si>
  <si>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</si>
  <si>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</si>
  <si>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</si>
  <si>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</si>
  <si>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</si>
  <si>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</si>
  <si>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</si>
  <si>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</si>
  <si>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</si>
  <si>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</si>
  <si>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</si>
  <si>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</si>
  <si>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</si>
  <si>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</si>
  <si>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</si>
  <si>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</si>
  <si>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</si>
  <si>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</si>
  <si>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</si>
  <si>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</si>
  <si>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</si>
  <si>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</si>
  <si>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</si>
  <si>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</si>
  <si>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</si>
  <si>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</si>
  <si>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</si>
  <si>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</si>
  <si>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</si>
  <si>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</si>
  <si>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</si>
  <si>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</si>
  <si>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</si>
  <si>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</si>
  <si>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</si>
  <si>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</si>
  <si>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</si>
  <si>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</si>
  <si>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</si>
  <si>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</si>
  <si>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</si>
  <si>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</si>
  <si>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</si>
  <si>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</si>
  <si>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</si>
  <si>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</si>
  <si>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</si>
  <si>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</si>
  <si>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</si>
  <si>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</si>
  <si>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</si>
  <si>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</si>
  <si>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</si>
  <si>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</si>
  <si>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</si>
  <si>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</si>
  <si>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</si>
  <si>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</si>
  <si>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</si>
  <si>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</si>
  <si>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</si>
  <si>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</si>
  <si>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</si>
  <si>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</si>
  <si>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</si>
  <si>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</si>
  <si>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</si>
  <si>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</si>
  <si>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</si>
  <si>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</si>
  <si>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</si>
  <si>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</si>
  <si>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</si>
  <si>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</si>
  <si>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</si>
  <si>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</si>
  <si>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</si>
  <si>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</si>
  <si>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</si>
  <si>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</si>
  <si>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</si>
  <si>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</si>
  <si>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</si>
  <si>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</si>
  <si>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</si>
  <si>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</si>
  <si>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</si>
  <si>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</si>
  <si>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</si>
  <si>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</si>
  <si>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</si>
  <si>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</si>
  <si>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</si>
  <si>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</si>
  <si>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</si>
  <si>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</si>
  <si>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</si>
  <si>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</si>
  <si>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</si>
  <si>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</si>
  <si>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</si>
  <si>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</si>
  <si>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</si>
  <si>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</si>
  <si>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</si>
  <si>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</si>
  <si>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</si>
  <si>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</si>
  <si>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</si>
  <si>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</si>
  <si>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</si>
  <si>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</si>
  <si>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</si>
  <si>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</si>
  <si>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</si>
  <si>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</si>
  <si>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</si>
  <si>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</si>
  <si>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</si>
  <si>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</si>
  <si>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</si>
  <si>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</si>
  <si>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</si>
  <si>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</si>
  <si>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</si>
  <si>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</si>
  <si>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</si>
  <si>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</si>
  <si>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</si>
  <si>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</si>
  <si>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</si>
  <si>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</si>
  <si>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</si>
  <si>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</si>
  <si>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</si>
  <si>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</si>
  <si>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</si>
  <si>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</si>
  <si>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</si>
  <si>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</si>
  <si>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</si>
  <si>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</si>
  <si>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</si>
  <si>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</si>
  <si>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</si>
  <si>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</si>
  <si>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</si>
  <si>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</si>
  <si>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</si>
  <si>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</si>
  <si>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</si>
  <si>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</si>
  <si>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</si>
  <si>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</si>
  <si>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</si>
  <si>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</si>
  <si>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</si>
  <si>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</si>
  <si>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</si>
  <si>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</si>
  <si>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</si>
  <si>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</si>
  <si>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</si>
  <si>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</si>
  <si>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</si>
  <si>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</si>
  <si>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</si>
  <si>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</si>
  <si>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</si>
  <si>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</si>
  <si>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</si>
  <si>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</si>
  <si>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</si>
  <si>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</si>
  <si>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</si>
  <si>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</si>
  <si>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</si>
  <si>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</si>
  <si>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</si>
  <si>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</si>
  <si>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</si>
  <si>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</si>
  <si>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</si>
  <si>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</si>
  <si>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</si>
  <si>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</si>
  <si>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</si>
  <si>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</si>
  <si>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</si>
  <si>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</si>
  <si>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</si>
  <si>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</si>
  <si>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</si>
  <si>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</si>
  <si>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</si>
  <si>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</si>
  <si>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</si>
  <si>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</si>
  <si>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</si>
  <si>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</si>
  <si>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</si>
  <si>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</si>
  <si>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</si>
  <si>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</si>
  <si>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</si>
  <si>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</si>
  <si>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</si>
  <si>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</si>
  <si>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</si>
  <si>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</si>
  <si>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</si>
  <si>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</si>
  <si>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</si>
  <si>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</si>
  <si>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</si>
  <si>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</si>
  <si>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</si>
  <si>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</si>
  <si>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</si>
  <si>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</si>
  <si>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</si>
  <si>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</si>
  <si>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</si>
  <si>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</si>
  <si>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</si>
  <si>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</si>
  <si>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</si>
  <si>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</si>
  <si>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</si>
  <si>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</si>
  <si>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</si>
  <si>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</si>
  <si>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</si>
  <si>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</si>
  <si>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</si>
  <si>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</si>
  <si>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</si>
  <si>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</si>
  <si>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</si>
  <si>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</si>
  <si>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</si>
  <si>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</si>
  <si>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</si>
  <si>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</si>
  <si>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</si>
  <si>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</si>
  <si>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</si>
  <si>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</si>
  <si>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</si>
  <si>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</si>
  <si>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</si>
  <si>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</si>
  <si>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</si>
  <si>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</si>
  <si>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</si>
  <si>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</si>
  <si>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</si>
  <si>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</si>
  <si>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</si>
  <si>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</si>
  <si>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</si>
  <si>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</si>
  <si>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</si>
  <si>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</si>
  <si>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</si>
  <si>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</si>
  <si>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</si>
  <si>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</si>
  <si>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</si>
  <si>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</si>
  <si>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</si>
  <si>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</si>
  <si>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</si>
  <si>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</si>
  <si>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</si>
  <si>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</si>
  <si>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</si>
  <si>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</si>
  <si>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</si>
  <si>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</si>
  <si>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</si>
  <si>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</si>
  <si>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</si>
  <si>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</si>
  <si>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</si>
  <si>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</si>
  <si>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</si>
  <si>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</si>
  <si>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</si>
  <si>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</si>
  <si>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</si>
  <si>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</si>
  <si>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</si>
  <si>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</si>
  <si>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</si>
  <si>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</si>
  <si>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</si>
  <si>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</si>
  <si>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</si>
  <si>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</si>
  <si>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</si>
  <si>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</si>
  <si>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</si>
  <si>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</si>
  <si>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</si>
  <si>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</si>
  <si>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</si>
  <si>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</si>
  <si>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</si>
  <si>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</si>
  <si>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</si>
  <si>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</si>
  <si>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</si>
  <si>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</si>
  <si>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</si>
  <si>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</si>
  <si>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</si>
  <si>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</si>
  <si>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</si>
  <si>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</si>
  <si>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</si>
  <si>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</si>
  <si>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</si>
  <si>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</si>
  <si>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</si>
  <si>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</si>
  <si>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</si>
  <si>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</si>
  <si>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</si>
  <si>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</si>
  <si>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</si>
  <si>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</si>
  <si>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</si>
  <si>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</si>
  <si>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</si>
  <si>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</si>
  <si>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</si>
  <si>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</si>
  <si>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</si>
  <si>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</si>
  <si>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</si>
  <si>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</si>
  <si>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</si>
  <si>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</si>
  <si>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</si>
  <si>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</si>
  <si>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</si>
  <si>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</si>
  <si>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</si>
  <si>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</si>
  <si>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</si>
  <si>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</si>
  <si>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</si>
  <si>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</si>
  <si>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</si>
  <si>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</si>
  <si>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</si>
  <si>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</si>
  <si>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</si>
  <si>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</si>
  <si>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</si>
  <si>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</si>
  <si>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</si>
  <si>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</si>
  <si>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</si>
  <si>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</si>
  <si>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</si>
  <si>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</si>
  <si>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</si>
  <si>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</si>
  <si>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</si>
  <si>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</si>
  <si>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</si>
  <si>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</si>
  <si>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</si>
  <si>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</si>
  <si>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</si>
  <si>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</si>
  <si>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</si>
  <si>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</si>
  <si>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</si>
  <si>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</si>
  <si>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</si>
  <si>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</si>
  <si>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</si>
  <si>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</si>
  <si>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</si>
  <si>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</si>
  <si>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</si>
  <si>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</si>
  <si>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</si>
  <si>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</si>
  <si>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</si>
  <si>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</si>
  <si>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</si>
  <si>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</si>
  <si>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</si>
  <si>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</si>
  <si>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</si>
  <si>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</si>
  <si>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</si>
  <si>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</si>
  <si>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</si>
  <si>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</si>
  <si>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</si>
  <si>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</si>
  <si>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</si>
  <si>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</si>
  <si>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</si>
  <si>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</si>
  <si>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</si>
  <si>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</si>
  <si>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</si>
  <si>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</si>
  <si>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</si>
  <si>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</si>
  <si>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</si>
  <si>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</si>
  <si>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</si>
  <si>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</si>
  <si>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</si>
  <si>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</si>
  <si>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</si>
  <si>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</si>
  <si>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</si>
  <si>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</si>
  <si>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</si>
  <si>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</si>
  <si>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</si>
  <si>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</si>
  <si>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</si>
  <si>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</si>
  <si>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</si>
  <si>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</si>
  <si>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</si>
  <si>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</si>
  <si>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</si>
  <si>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</si>
  <si>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</si>
  <si>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</si>
  <si>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</si>
  <si>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</si>
  <si>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</si>
  <si>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</si>
  <si>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</si>
  <si>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</si>
  <si>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</si>
  <si>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</si>
  <si>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</si>
  <si>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</si>
  <si>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</si>
  <si>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</si>
  <si>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</si>
  <si>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</si>
  <si>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</si>
  <si>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</si>
  <si>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</si>
  <si>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</si>
  <si>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</si>
  <si>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</si>
  <si>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</si>
  <si>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</si>
  <si>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</si>
  <si>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</si>
  <si>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</si>
  <si>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</si>
  <si>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</si>
  <si>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</si>
  <si>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</si>
  <si>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</si>
  <si>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</si>
  <si>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</si>
  <si>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</si>
  <si>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</si>
  <si>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</si>
  <si>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</si>
  <si>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</si>
  <si>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</si>
  <si>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</si>
  <si>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</si>
  <si>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</si>
  <si>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</si>
  <si>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</si>
  <si>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</si>
  <si>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</si>
  <si>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</si>
  <si>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</si>
  <si>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</si>
  <si>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</si>
  <si>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</si>
  <si>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</si>
  <si>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</si>
  <si>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</si>
  <si>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</si>
  <si>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</si>
  <si>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</si>
  <si>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</si>
  <si>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</si>
  <si>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</si>
  <si>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</si>
  <si>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</si>
  <si>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</si>
  <si>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</si>
  <si>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</si>
  <si>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</si>
  <si>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</si>
  <si>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</si>
  <si>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</si>
  <si>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</si>
  <si>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</si>
  <si>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</si>
  <si>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</si>
  <si>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</si>
  <si>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</si>
  <si>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</si>
  <si>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</si>
  <si>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</si>
  <si>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</si>
  <si>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</si>
  <si>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</si>
  <si>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</si>
  <si>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</si>
  <si>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</si>
  <si>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</si>
  <si>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</si>
  <si>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</si>
  <si>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</si>
  <si>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</si>
  <si>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</si>
  <si>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</si>
  <si>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</si>
  <si>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</si>
  <si>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</si>
  <si>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</si>
  <si>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</si>
  <si>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</si>
  <si>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</si>
  <si>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</si>
  <si>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</si>
  <si>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</si>
  <si>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</si>
  <si>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</si>
  <si>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</si>
  <si>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</si>
  <si>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</si>
  <si>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</si>
  <si>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</si>
  <si>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</si>
  <si>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</si>
  <si>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</si>
  <si>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</si>
  <si>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</si>
  <si>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</si>
  <si>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</si>
  <si>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</si>
  <si>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</si>
  <si>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</si>
  <si>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</si>
  <si>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</si>
  <si>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</si>
  <si>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</si>
  <si>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</si>
  <si>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</si>
  <si>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</si>
  <si>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</si>
  <si>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</si>
  <si>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</si>
  <si>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</si>
  <si>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</si>
  <si>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</si>
  <si>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</si>
  <si>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</si>
  <si>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</si>
  <si>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</si>
  <si>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</si>
  <si>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</si>
  <si>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</si>
  <si>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</si>
  <si>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</si>
  <si>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</si>
  <si>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</si>
  <si>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</si>
  <si>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</si>
  <si>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</si>
  <si>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</si>
  <si>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</si>
  <si>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</si>
  <si>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</si>
  <si>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</si>
  <si>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</si>
  <si>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</si>
  <si>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</si>
  <si>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</si>
  <si>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</si>
  <si>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</si>
  <si>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</si>
  <si>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</si>
  <si>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</si>
  <si>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</si>
  <si>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</si>
  <si>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</si>
  <si>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</si>
  <si>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</si>
  <si>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</si>
  <si>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</si>
  <si>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</si>
  <si>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</si>
  <si>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</si>
  <si>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</si>
  <si>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</si>
  <si>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</si>
  <si>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</si>
  <si>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</si>
  <si>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</si>
  <si>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</si>
  <si>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</si>
  <si>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</si>
  <si>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</si>
  <si>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</si>
  <si>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</si>
  <si>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</si>
  <si>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</si>
  <si>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</si>
  <si>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</si>
  <si>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</si>
  <si>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</si>
  <si>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</si>
  <si>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</si>
  <si>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</si>
  <si>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</si>
  <si>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</si>
  <si>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</si>
  <si>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</si>
  <si>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</si>
  <si>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</si>
  <si>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</si>
  <si>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</si>
  <si>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</si>
  <si>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</si>
  <si>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</si>
  <si>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</si>
  <si>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</si>
  <si>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</si>
  <si>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</si>
  <si>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</si>
  <si>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</si>
  <si>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</si>
  <si>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</si>
  <si>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</si>
  <si>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</si>
  <si>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</si>
  <si>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</si>
  <si>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</si>
  <si>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</si>
  <si>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</si>
  <si>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</si>
  <si>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</si>
  <si>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</si>
  <si>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</si>
  <si>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</si>
  <si>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</si>
  <si>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</si>
  <si>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</si>
  <si>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</si>
  <si>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</si>
  <si>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</si>
  <si>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</si>
  <si>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</si>
  <si>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</si>
  <si>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</si>
  <si>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</si>
  <si>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</si>
  <si>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</si>
  <si>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</si>
  <si>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</si>
  <si>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</si>
  <si>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</si>
  <si>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</si>
  <si>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</si>
  <si>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</si>
  <si>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</si>
  <si>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</si>
  <si>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</si>
  <si>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</si>
  <si>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</si>
  <si>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</si>
  <si>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</si>
  <si>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</si>
  <si>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</si>
  <si>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</si>
  <si>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</si>
  <si>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</si>
  <si>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</si>
  <si>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</si>
  <si>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</si>
  <si>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</si>
  <si>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</si>
  <si>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</si>
  <si>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</si>
  <si>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</si>
  <si>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</si>
  <si>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</si>
  <si>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</si>
  <si>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</si>
  <si>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</si>
  <si>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</si>
  <si>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</si>
  <si>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</si>
  <si>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</si>
  <si>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</si>
  <si>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</si>
  <si>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</si>
  <si>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</si>
  <si>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</si>
  <si>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</si>
  <si>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</si>
  <si>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</si>
  <si>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</si>
  <si>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</si>
  <si>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</si>
  <si>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</si>
  <si>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</si>
  <si>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</si>
  <si>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</si>
  <si>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</si>
  <si>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</si>
  <si>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</si>
  <si>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</si>
  <si>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</si>
  <si>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</si>
  <si>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</si>
  <si>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</si>
  <si>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</si>
  <si>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</si>
  <si>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</si>
  <si>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</si>
  <si>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</si>
  <si>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</si>
  <si>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</si>
  <si>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</si>
  <si>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</si>
  <si>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</si>
  <si>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</si>
  <si>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</si>
  <si>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</si>
  <si>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</si>
  <si>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</si>
  <si>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</si>
  <si>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</si>
  <si>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</si>
  <si>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</si>
  <si>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</si>
  <si>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</si>
  <si>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</si>
  <si>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</si>
  <si>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</si>
  <si>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</si>
  <si>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</si>
  <si>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</si>
  <si>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</si>
  <si>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</si>
  <si>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</si>
  <si>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</si>
  <si>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</si>
  <si>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</si>
  <si>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</si>
  <si>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</si>
  <si>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</si>
  <si>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</si>
  <si>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</si>
  <si>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</si>
  <si>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</si>
  <si>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</si>
  <si>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</si>
  <si>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</si>
  <si>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</si>
  <si>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</si>
  <si>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</si>
  <si>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</si>
  <si>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</si>
  <si>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</si>
  <si>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</si>
  <si>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</si>
  <si>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</si>
  <si>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</si>
  <si>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</si>
  <si>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</si>
  <si>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</si>
  <si>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</si>
  <si>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</si>
  <si>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</si>
  <si>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</si>
  <si>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</si>
  <si>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</si>
  <si>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</si>
  <si>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</si>
  <si>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</si>
  <si>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</si>
  <si>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</si>
  <si>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</si>
  <si>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</si>
  <si>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</si>
  <si>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</si>
  <si>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</si>
  <si>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</si>
  <si>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</si>
  <si>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</si>
  <si>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</si>
  <si>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</si>
  <si>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</si>
  <si>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</si>
  <si>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</si>
  <si>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</si>
  <si>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</si>
  <si>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</si>
  <si>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</si>
  <si>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</si>
  <si>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</si>
  <si>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</si>
  <si>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</si>
  <si>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</si>
  <si>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</si>
  <si>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</si>
  <si>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</si>
  <si>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</si>
  <si>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</si>
  <si>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</si>
  <si>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</si>
  <si>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</si>
  <si>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</si>
  <si>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</si>
  <si>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</si>
  <si>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</si>
  <si>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</si>
  <si>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</si>
  <si>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</si>
  <si>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</si>
  <si>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</si>
  <si>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</si>
  <si>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</si>
  <si>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</si>
  <si>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</si>
  <si>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</si>
  <si>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</si>
  <si>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</si>
  <si>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</si>
  <si>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</si>
  <si>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</si>
  <si>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</si>
  <si>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</si>
  <si>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</si>
  <si>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</si>
  <si>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</si>
  <si>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</si>
  <si>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</si>
  <si>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</si>
  <si>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</si>
  <si>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</si>
  <si>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</si>
  <si>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</si>
  <si>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</si>
  <si>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</si>
  <si>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</si>
  <si>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</si>
  <si>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</si>
  <si>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</si>
  <si>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</si>
  <si>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</si>
  <si>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</si>
  <si>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</si>
  <si>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</si>
  <si>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</si>
  <si>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</si>
  <si>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</si>
  <si>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</si>
  <si>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</si>
  <si>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</si>
  <si>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</si>
  <si>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</si>
  <si>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</si>
  <si>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</si>
  <si>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</si>
  <si>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</si>
  <si>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</si>
  <si>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</si>
  <si>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</si>
  <si>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</si>
  <si>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</si>
  <si>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</si>
  <si>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</si>
  <si>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</si>
  <si>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</si>
  <si>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</si>
  <si>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</si>
  <si>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</si>
  <si>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</si>
  <si>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</si>
  <si>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</si>
  <si>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</si>
  <si>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</si>
  <si>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</si>
  <si>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</si>
  <si>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</si>
  <si>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</si>
  <si>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</si>
  <si>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</si>
  <si>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</si>
  <si>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</si>
  <si>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</si>
  <si>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</si>
  <si>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</si>
  <si>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</si>
  <si>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</si>
  <si>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</si>
  <si>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</si>
  <si>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</si>
  <si>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</si>
  <si>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</si>
  <si>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</si>
  <si>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</si>
  <si>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</si>
  <si>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</si>
  <si>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</si>
  <si>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</si>
  <si>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</si>
  <si>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</si>
  <si>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</si>
  <si>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</si>
  <si>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</si>
  <si>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</si>
  <si>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</si>
  <si>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</si>
  <si>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</si>
  <si>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</si>
  <si>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</si>
  <si>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</si>
  <si>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</si>
  <si>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</si>
  <si>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</si>
  <si>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</si>
  <si>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</si>
  <si>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</si>
  <si>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</si>
  <si>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</si>
  <si>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</si>
  <si>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</si>
  <si>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</si>
  <si>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</si>
  <si>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</si>
  <si>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</si>
  <si>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</si>
  <si>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</si>
  <si>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</si>
  <si>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</si>
  <si>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</si>
  <si>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</si>
  <si>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</si>
  <si>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</si>
  <si>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</si>
  <si>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</si>
  <si>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</si>
  <si>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</si>
  <si>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</si>
  <si>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</si>
  <si>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</si>
  <si>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</si>
  <si>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</si>
  <si>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</si>
  <si>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</si>
  <si>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</si>
  <si>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</si>
  <si>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</si>
  <si>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</si>
  <si>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</si>
  <si>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</si>
  <si>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</si>
  <si>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</si>
  <si>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</si>
  <si>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</si>
  <si>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</si>
  <si>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</si>
  <si>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</si>
  <si>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</si>
  <si>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</si>
  <si>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</si>
  <si>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</si>
  <si>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</si>
  <si>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</si>
  <si>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</si>
  <si>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</si>
  <si>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</si>
  <si>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</si>
  <si>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</si>
  <si>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</si>
  <si>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</si>
  <si>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</si>
  <si>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</si>
  <si>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</si>
  <si>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</si>
  <si>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</si>
  <si>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</si>
  <si>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</si>
  <si>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</si>
  <si>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</si>
  <si>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</si>
  <si>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</si>
  <si>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</si>
  <si>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</si>
  <si>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</si>
  <si>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</si>
  <si>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</si>
  <si>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</si>
  <si>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</si>
  <si>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</si>
  <si>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</si>
  <si>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</si>
  <si>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</si>
  <si>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</si>
  <si>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</si>
  <si>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</si>
  <si>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</si>
  <si>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</si>
  <si>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</si>
  <si>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</si>
  <si>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</si>
  <si>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</si>
  <si>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</si>
  <si>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</si>
  <si>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</si>
  <si>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</si>
  <si>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</si>
  <si>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</si>
  <si>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</si>
  <si>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</si>
  <si>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</si>
  <si>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</si>
  <si>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</si>
  <si>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</si>
  <si>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</si>
  <si>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</si>
  <si>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</si>
  <si>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</si>
  <si>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</si>
  <si>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</si>
  <si>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</si>
  <si>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</si>
  <si>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</si>
  <si>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</si>
  <si>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</si>
  <si>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</si>
  <si>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</si>
  <si>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</si>
  <si>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</si>
  <si>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</si>
  <si>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</si>
  <si>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</si>
  <si>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</si>
  <si>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</si>
  <si>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</si>
  <si>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</si>
  <si>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</si>
  <si>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</si>
  <si>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</si>
  <si>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</si>
  <si>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</si>
  <si>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</si>
  <si>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</si>
  <si>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</si>
  <si>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</si>
  <si>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</si>
  <si>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</si>
  <si>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</si>
  <si>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</si>
  <si>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</si>
  <si>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</si>
  <si>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</si>
  <si>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</si>
  <si>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</si>
  <si>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</si>
  <si>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</si>
  <si>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</si>
  <si>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</si>
  <si>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</si>
  <si>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</si>
  <si>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</si>
  <si>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</si>
  <si>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</si>
  <si>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</si>
  <si>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</si>
  <si>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</si>
  <si>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</si>
  <si>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</si>
  <si>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</si>
  <si>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</si>
  <si>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</si>
  <si>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</si>
  <si>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</si>
  <si>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</si>
  <si>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</si>
  <si>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</si>
  <si>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</si>
  <si>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</si>
  <si>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</si>
  <si>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</si>
  <si>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</si>
  <si>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</si>
  <si>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</si>
  <si>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</si>
  <si>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</si>
  <si>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</si>
  <si>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</si>
  <si>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</si>
  <si>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</si>
  <si>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</si>
  <si>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</si>
  <si>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</si>
  <si>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</si>
  <si>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</si>
  <si>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</si>
  <si>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</si>
  <si>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</si>
  <si>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</si>
  <si>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</si>
  <si>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</si>
  <si>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</si>
  <si>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</si>
  <si>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</si>
  <si>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</si>
  <si>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</si>
  <si>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</si>
  <si>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</si>
  <si>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</si>
  <si>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</si>
  <si>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</si>
  <si>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</si>
  <si>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</si>
  <si>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</si>
  <si>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</si>
  <si>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</si>
  <si>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</si>
  <si>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</si>
  <si>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</si>
  <si>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</si>
  <si>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</si>
  <si>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</si>
  <si>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</si>
  <si>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</si>
  <si>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</si>
  <si>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</si>
  <si>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</si>
  <si>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</si>
  <si>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</si>
  <si>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</si>
  <si>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</si>
  <si>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</si>
  <si>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</si>
  <si>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</si>
  <si>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</si>
  <si>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</si>
  <si>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</si>
  <si>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</si>
  <si>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</si>
  <si>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</si>
  <si>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</si>
  <si>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</si>
  <si>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</si>
  <si>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</si>
  <si>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</si>
  <si>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</si>
  <si>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</si>
  <si>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</si>
  <si>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</si>
  <si>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</si>
  <si>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</si>
  <si>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</si>
  <si>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</si>
  <si>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</si>
  <si>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</si>
  <si>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</si>
  <si>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</si>
  <si>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</si>
  <si>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</si>
  <si>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</si>
  <si>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</si>
  <si>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</si>
  <si>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</si>
  <si>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</si>
  <si>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</si>
  <si>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</si>
  <si>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</si>
  <si>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</si>
  <si>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</si>
  <si>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</si>
  <si>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</si>
  <si>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</si>
  <si>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</si>
  <si>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</si>
  <si>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</si>
  <si>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</si>
  <si>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</si>
  <si>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</si>
  <si>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</si>
  <si>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</si>
  <si>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</si>
  <si>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</si>
  <si>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</si>
  <si>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</si>
  <si>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</si>
  <si>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</si>
  <si>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</si>
  <si>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</si>
  <si>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</si>
  <si>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</si>
  <si>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</si>
  <si>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</si>
  <si>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</si>
  <si>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</si>
  <si>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</si>
  <si>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</si>
  <si>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</si>
  <si>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</si>
  <si>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</si>
  <si>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</si>
  <si>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</si>
  <si>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</si>
  <si>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</si>
  <si>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</si>
  <si>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</si>
  <si>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</si>
  <si>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</si>
  <si>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</si>
  <si>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</si>
  <si>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</si>
  <si>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</si>
  <si>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</si>
  <si>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</si>
  <si>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</si>
  <si>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</si>
  <si>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</si>
  <si>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</si>
  <si>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</si>
  <si>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</si>
  <si>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</si>
  <si>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</si>
  <si>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</si>
  <si>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</si>
  <si>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</si>
  <si>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</si>
  <si>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</si>
  <si>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</si>
  <si>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</si>
  <si>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</si>
  <si>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</si>
  <si>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</si>
  <si>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</si>
  <si>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</si>
  <si>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</si>
  <si>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</si>
  <si>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</si>
  <si>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</si>
  <si>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</si>
  <si>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</si>
  <si>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</si>
  <si>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</si>
  <si>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</si>
  <si>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</si>
  <si>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</si>
  <si>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</si>
  <si>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</si>
  <si>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</si>
  <si>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</si>
  <si>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</si>
  <si>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</si>
  <si>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</si>
  <si>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</si>
  <si>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</si>
  <si>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</si>
  <si>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</si>
  <si>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</si>
  <si>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</si>
  <si>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</si>
  <si>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</si>
  <si>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</si>
  <si>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</si>
  <si>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</si>
  <si>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</si>
  <si>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</si>
  <si>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</si>
  <si>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</si>
  <si>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</si>
  <si>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</si>
  <si>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</si>
  <si>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</si>
  <si>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</si>
  <si>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</si>
  <si>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</si>
  <si>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</si>
  <si>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</si>
  <si>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</si>
  <si>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</si>
  <si>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</si>
  <si>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</si>
  <si>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</si>
  <si>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</si>
  <si>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</si>
  <si>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</si>
  <si>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</si>
  <si>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</si>
  <si>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</si>
  <si>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</si>
  <si>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</si>
  <si>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</si>
  <si>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</si>
  <si>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</si>
  <si>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</si>
  <si>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</si>
  <si>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</si>
  <si>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</si>
  <si>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</si>
  <si>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</si>
  <si>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</si>
  <si>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</si>
  <si>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</si>
  <si>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</si>
  <si>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</si>
  <si>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</si>
  <si>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</si>
  <si>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</si>
  <si>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</si>
  <si>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</si>
  <si>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</si>
  <si>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</si>
  <si>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</si>
  <si>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</si>
  <si>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</si>
  <si>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</si>
  <si>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</si>
  <si>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</si>
  <si>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</si>
  <si>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</si>
  <si>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</si>
  <si>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</si>
  <si>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</si>
  <si>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</si>
  <si>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</si>
  <si>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</si>
  <si>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</si>
  <si>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</si>
  <si>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</si>
  <si>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</si>
  <si>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</si>
  <si>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</si>
  <si>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</si>
  <si>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</si>
  <si>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</si>
  <si>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</si>
  <si>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</si>
  <si>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</si>
  <si>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</si>
  <si>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</si>
  <si>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</si>
  <si>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</si>
  <si>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</si>
  <si>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</si>
  <si>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</si>
  <si>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</si>
  <si>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</si>
  <si>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</si>
  <si>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</si>
  <si>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</si>
  <si>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</si>
  <si>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</si>
  <si>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</si>
  <si>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</si>
  <si>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</si>
  <si>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</si>
  <si>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</si>
  <si>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</si>
  <si>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</si>
  <si>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</si>
  <si>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</si>
  <si>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</si>
  <si>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</si>
  <si>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</si>
  <si>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</si>
  <si>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</si>
  <si>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</si>
  <si>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</si>
  <si>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</si>
  <si>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</si>
  <si>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</si>
  <si>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</si>
  <si>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</si>
  <si>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</si>
  <si>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</si>
  <si>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</si>
  <si>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</si>
  <si>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</si>
  <si>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</si>
  <si>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</si>
  <si>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</si>
  <si>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</si>
  <si>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</si>
  <si>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</si>
  <si>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</si>
  <si>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</si>
  <si>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</si>
  <si>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</si>
  <si>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</si>
  <si>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</si>
  <si>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</si>
  <si>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</si>
  <si>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</si>
  <si>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</si>
  <si>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</si>
  <si>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</si>
  <si>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</si>
  <si>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</si>
  <si>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</si>
  <si>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</si>
  <si>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</si>
  <si>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</si>
  <si>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</si>
  <si>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</si>
  <si>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</si>
  <si>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</si>
  <si>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</si>
  <si>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</si>
  <si>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</si>
  <si>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</si>
  <si>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</si>
  <si>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</si>
  <si>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</si>
  <si>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</si>
  <si>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</si>
  <si>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</si>
  <si>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</si>
  <si>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</si>
  <si>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</si>
  <si>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</si>
  <si>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</si>
  <si>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</si>
  <si>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</si>
  <si>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</si>
  <si>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</si>
  <si>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</si>
  <si>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</si>
  <si>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</si>
  <si>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</si>
  <si>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</si>
  <si>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</si>
  <si>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</si>
  <si>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</si>
  <si>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</si>
  <si>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</si>
  <si>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</si>
  <si>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</si>
  <si>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</si>
  <si>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</si>
  <si>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</si>
  <si>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</si>
  <si>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</si>
  <si>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</si>
  <si>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</si>
  <si>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</si>
  <si>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</si>
  <si>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</si>
  <si>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</si>
  <si>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</si>
  <si>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</si>
  <si>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</si>
  <si>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</si>
  <si>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</si>
  <si>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</si>
  <si>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</si>
  <si>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</si>
  <si>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</si>
  <si>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</si>
  <si>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</si>
  <si>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</si>
  <si>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</si>
  <si>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</si>
  <si>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</si>
  <si>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</si>
  <si>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</si>
  <si>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</si>
  <si>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</si>
  <si>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</si>
  <si>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</si>
  <si>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</si>
  <si>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</si>
  <si>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</si>
  <si>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</si>
  <si>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</si>
  <si>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</si>
  <si>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</si>
  <si>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</si>
  <si>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</si>
  <si>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</si>
  <si>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</si>
  <si>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</si>
  <si>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</si>
  <si>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</si>
  <si>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</si>
  <si>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</si>
  <si>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</si>
  <si>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</si>
  <si>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</si>
  <si>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</si>
  <si>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</si>
  <si>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</si>
  <si>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</si>
  <si>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</si>
  <si>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</si>
  <si>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</si>
  <si>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</si>
  <si>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</si>
  <si>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</si>
  <si>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</si>
  <si>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</si>
  <si>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</si>
  <si>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</si>
  <si>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</si>
  <si>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</si>
  <si>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</si>
  <si>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</si>
  <si>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</si>
  <si>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</si>
  <si>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</si>
  <si>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</si>
  <si>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</si>
  <si>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</si>
  <si>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</si>
  <si>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</si>
  <si>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</si>
  <si>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</si>
  <si>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</si>
  <si>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</si>
  <si>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</si>
  <si>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</si>
  <si>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</si>
  <si>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</si>
  <si>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</si>
  <si>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</si>
  <si>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</si>
  <si>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</si>
  <si>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</si>
  <si>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</si>
  <si>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</si>
  <si>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</si>
  <si>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</si>
  <si>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</si>
  <si>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</si>
  <si>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</si>
  <si>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</si>
  <si>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</si>
  <si>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</si>
  <si>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</si>
  <si>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</si>
  <si>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</si>
  <si>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</si>
  <si>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</si>
  <si>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</si>
  <si>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</si>
  <si>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</si>
  <si>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</si>
  <si>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</si>
  <si>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</si>
  <si>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</si>
  <si>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</si>
  <si>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</si>
  <si>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</si>
  <si>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</si>
  <si>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</si>
  <si>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</si>
  <si>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</si>
  <si>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</si>
  <si>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</si>
  <si>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</si>
  <si>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</si>
  <si>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</si>
  <si>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</si>
  <si>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</si>
  <si>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</si>
  <si>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</si>
  <si>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</si>
  <si>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</si>
  <si>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</si>
  <si>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</si>
  <si>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</si>
  <si>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</si>
  <si>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</si>
  <si>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</si>
  <si>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</si>
  <si>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</si>
  <si>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</si>
  <si>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</si>
  <si>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</si>
  <si>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</si>
  <si>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</si>
  <si>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</si>
  <si>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</si>
  <si>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</si>
  <si>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</si>
  <si>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</si>
  <si>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</si>
  <si>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</si>
  <si>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</si>
  <si>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</si>
  <si>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</si>
  <si>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</si>
  <si>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</si>
  <si>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</si>
  <si>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</si>
  <si>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</si>
  <si>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</si>
  <si>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</si>
  <si>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</si>
  <si>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</si>
  <si>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</si>
  <si>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</si>
  <si>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</si>
  <si>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</si>
  <si>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</si>
  <si>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</si>
  <si>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</si>
  <si>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</si>
  <si>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</si>
  <si>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</si>
  <si>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</si>
  <si>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</si>
  <si>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</si>
  <si>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</si>
  <si>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</si>
  <si>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</si>
  <si>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</si>
  <si>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</si>
  <si>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</si>
  <si>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</si>
  <si>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</si>
  <si>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</si>
  <si>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</si>
  <si>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</si>
  <si>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</si>
  <si>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</si>
  <si>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</si>
  <si>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</si>
  <si>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</si>
  <si>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</si>
  <si>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</si>
  <si>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</si>
  <si>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</si>
  <si>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</si>
  <si>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</si>
  <si>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</si>
  <si>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</si>
  <si>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</si>
  <si>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</si>
  <si>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</si>
  <si>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</si>
  <si>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</si>
  <si>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</si>
  <si>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</si>
  <si>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</si>
  <si>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</si>
  <si>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</si>
  <si>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</si>
  <si>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</si>
  <si>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</si>
  <si>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</si>
  <si>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</si>
  <si>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</si>
  <si>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</si>
  <si>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</si>
  <si>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</si>
  <si>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</si>
  <si>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</si>
  <si>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</si>
  <si>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</si>
  <si>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</si>
  <si>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</si>
  <si>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</si>
  <si>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</si>
  <si>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</si>
  <si>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</si>
  <si>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</si>
  <si>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</si>
  <si>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</si>
  <si>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</si>
  <si>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</si>
  <si>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</si>
  <si>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</si>
  <si>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</si>
  <si>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</si>
  <si>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</si>
  <si>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</si>
  <si>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</si>
  <si>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</si>
  <si>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</si>
  <si>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</si>
  <si>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</si>
  <si>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</si>
  <si>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</si>
  <si>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</si>
  <si>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</si>
  <si>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</si>
  <si>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</si>
  <si>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</si>
  <si>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</si>
  <si>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</si>
  <si>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</si>
  <si>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</si>
  <si>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</si>
  <si>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</si>
  <si>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</si>
  <si>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</si>
  <si>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</si>
  <si>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</si>
  <si>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</si>
  <si>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</si>
  <si>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</si>
  <si>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</si>
  <si>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</si>
  <si>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</si>
  <si>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</si>
  <si>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</si>
  <si>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</si>
  <si>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</si>
  <si>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</si>
  <si>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</si>
  <si>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</si>
  <si>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</si>
  <si>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</si>
  <si>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</si>
  <si>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</si>
  <si>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</si>
  <si>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</si>
  <si>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</si>
  <si>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</si>
  <si>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</si>
  <si>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</si>
  <si>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</si>
  <si>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</si>
  <si>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</si>
  <si>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</si>
  <si>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</si>
  <si>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</si>
  <si>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</si>
  <si>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</si>
  <si>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</si>
  <si>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</si>
  <si>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</si>
  <si>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</si>
  <si>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</si>
  <si>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</si>
  <si>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</si>
  <si>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</si>
  <si>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</si>
  <si>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</si>
  <si>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</si>
  <si>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</si>
  <si>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</si>
  <si>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</si>
  <si>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</si>
  <si>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</si>
  <si>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</si>
  <si>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</si>
  <si>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</si>
  <si>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</si>
  <si>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</si>
  <si>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</si>
  <si>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</si>
  <si>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</si>
  <si>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</si>
  <si>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</si>
  <si>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</si>
  <si>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</si>
  <si>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</si>
  <si>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</si>
  <si>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</si>
  <si>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</si>
  <si>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</si>
  <si>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</si>
  <si>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</si>
  <si>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</si>
  <si>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</si>
  <si>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</si>
  <si>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</si>
  <si>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</si>
  <si>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</si>
  <si>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</si>
  <si>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</si>
  <si>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</si>
  <si>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</si>
  <si>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</si>
  <si>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</si>
  <si>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</si>
  <si>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</si>
  <si>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</si>
  <si>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</si>
  <si>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</si>
  <si>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</si>
  <si>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</si>
  <si>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</si>
  <si>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</si>
  <si>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</si>
  <si>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</si>
  <si>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</si>
  <si>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</si>
  <si>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</si>
  <si>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</si>
  <si>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</si>
  <si>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</si>
  <si>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</si>
  <si>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</si>
  <si>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</si>
  <si>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</si>
  <si>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</si>
  <si>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</si>
  <si>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</si>
  <si>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</si>
  <si>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</si>
  <si>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</si>
  <si>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</si>
  <si>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</si>
  <si>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</si>
  <si>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</si>
  <si>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</si>
  <si>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</si>
  <si>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</si>
  <si>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</si>
  <si>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</si>
  <si>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</si>
  <si>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</si>
  <si>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</si>
  <si>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</si>
  <si>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</si>
  <si>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</si>
  <si>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</si>
  <si>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</si>
  <si>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</si>
  <si>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</si>
  <si>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</si>
  <si>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</si>
  <si>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</si>
  <si>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</si>
  <si>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</si>
  <si>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</si>
  <si>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</si>
  <si>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</si>
  <si>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</si>
  <si>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</si>
  <si>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</si>
  <si>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</si>
  <si>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</si>
  <si>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</si>
  <si>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</si>
  <si>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</si>
  <si>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</si>
  <si>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</si>
  <si>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</si>
  <si>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</si>
  <si>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</si>
  <si>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</si>
  <si>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</si>
  <si>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</si>
  <si>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</si>
  <si>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</si>
  <si>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</si>
  <si>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</si>
  <si>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</si>
  <si>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</si>
  <si>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</si>
  <si>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</si>
  <si>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</si>
  <si>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</si>
  <si>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</si>
  <si>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</si>
  <si>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</si>
  <si>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</si>
  <si>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</si>
  <si>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</si>
  <si>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</si>
  <si>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</si>
  <si>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</si>
  <si>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</si>
  <si>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</si>
  <si>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</si>
  <si>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</si>
  <si>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</si>
  <si>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</si>
  <si>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</si>
  <si>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</si>
  <si>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</si>
  <si>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</si>
  <si>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</si>
  <si>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</si>
  <si>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</si>
  <si>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</si>
  <si>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</si>
  <si>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</si>
  <si>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</si>
  <si>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</si>
  <si>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</si>
  <si>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</si>
  <si>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</si>
  <si>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</si>
  <si>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</si>
  <si>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</si>
  <si>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</si>
  <si>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</si>
  <si>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</si>
  <si>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</si>
  <si>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</si>
  <si>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</si>
  <si>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</si>
  <si>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</si>
  <si>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</si>
  <si>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</si>
  <si>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</si>
  <si>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</si>
  <si>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</si>
  <si>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</si>
  <si>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</si>
  <si>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</si>
  <si>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</si>
  <si>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</si>
  <si>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</si>
  <si>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</si>
  <si>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</si>
  <si>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</si>
  <si>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</si>
  <si>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</si>
  <si>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</si>
  <si>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</si>
  <si>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</si>
  <si>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</si>
  <si>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</si>
  <si>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</si>
  <si>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</si>
  <si>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</si>
  <si>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</si>
  <si>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</si>
  <si>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</si>
  <si>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</si>
  <si>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</si>
  <si>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</si>
  <si>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</si>
  <si>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</si>
  <si>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</si>
  <si>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</si>
  <si>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</si>
  <si>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</si>
  <si>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</si>
  <si>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</si>
  <si>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</si>
  <si>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</si>
  <si>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</si>
  <si>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</si>
  <si>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</si>
  <si>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</si>
  <si>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</si>
  <si>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</si>
  <si>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</si>
  <si>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</si>
  <si>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</si>
  <si>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</si>
  <si>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</si>
  <si>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</si>
  <si>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</si>
  <si>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</si>
  <si>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</si>
  <si>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</si>
  <si>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</si>
  <si>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</si>
  <si>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</si>
  <si>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</si>
  <si>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</si>
  <si>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</si>
  <si>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</si>
  <si>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</si>
  <si>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</si>
  <si>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</si>
  <si>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</si>
  <si>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</si>
  <si>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</si>
  <si>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</si>
  <si>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</si>
  <si>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</si>
  <si>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</si>
  <si>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</si>
  <si>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</si>
  <si>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</si>
  <si>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</si>
  <si>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</si>
  <si>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</si>
  <si>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</si>
  <si>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</si>
  <si>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</si>
  <si>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</si>
  <si>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</si>
  <si>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</si>
  <si>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</si>
  <si>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</si>
  <si>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</si>
  <si>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</si>
  <si>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</si>
  <si>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</si>
  <si>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</si>
  <si>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</si>
  <si>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</si>
  <si>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</si>
  <si>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</si>
  <si>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</si>
  <si>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</si>
  <si>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</si>
  <si>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</si>
  <si>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</si>
  <si>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</si>
  <si>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</si>
  <si>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</si>
  <si>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</si>
  <si>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</si>
  <si>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</si>
  <si>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</si>
  <si>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</si>
  <si>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</si>
  <si>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</si>
  <si>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</si>
  <si>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</si>
  <si>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</si>
  <si>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</si>
  <si>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</si>
  <si>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</si>
  <si>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</si>
  <si>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</si>
  <si>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</si>
  <si>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</si>
  <si>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</si>
  <si>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</si>
  <si>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</si>
  <si>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</si>
  <si>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</si>
  <si>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</si>
  <si>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</si>
  <si>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</si>
  <si>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</si>
  <si>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</si>
  <si>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</si>
  <si>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</si>
  <si>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</si>
  <si>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</si>
  <si>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</si>
  <si>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</si>
  <si>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</si>
  <si>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</si>
  <si>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</si>
  <si>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</si>
  <si>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</si>
  <si>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</si>
  <si>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</si>
  <si>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</si>
  <si>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</si>
  <si>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</si>
  <si>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</si>
  <si>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</si>
  <si>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</si>
  <si>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</si>
  <si>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</si>
  <si>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</si>
  <si>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</si>
  <si>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</si>
  <si>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</si>
  <si>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</si>
  <si>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</si>
  <si>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</si>
  <si>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</si>
  <si>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</si>
  <si>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</si>
  <si>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</si>
  <si>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</si>
  <si>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</si>
  <si>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</si>
  <si>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</si>
  <si>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</si>
  <si>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</si>
  <si>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</si>
  <si>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</si>
  <si>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</si>
  <si>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</si>
  <si>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</si>
  <si>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</si>
  <si>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</si>
  <si>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</si>
  <si>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</si>
  <si>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</si>
  <si>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</si>
  <si>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</si>
  <si>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</si>
  <si>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</si>
  <si>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</si>
  <si>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</si>
  <si>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</si>
  <si>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</si>
  <si>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</si>
  <si>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</si>
  <si>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</si>
  <si>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</si>
  <si>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</si>
  <si>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</si>
  <si>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</si>
  <si>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</si>
  <si>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</si>
  <si>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</si>
  <si>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</si>
  <si>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</si>
  <si>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</si>
  <si>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</si>
  <si>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</si>
  <si>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</si>
  <si>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</si>
  <si>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</si>
  <si>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</si>
  <si>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</si>
  <si>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</si>
  <si>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</si>
  <si>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</si>
  <si>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</si>
  <si>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</si>
  <si>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</si>
  <si>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</si>
  <si>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</si>
  <si>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</si>
  <si>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</si>
  <si>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</si>
  <si>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</si>
  <si>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</si>
  <si>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</si>
  <si>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</si>
  <si>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</si>
  <si>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</si>
  <si>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</si>
  <si>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</si>
  <si>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</si>
  <si>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</si>
  <si>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</si>
  <si>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</si>
  <si>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</si>
  <si>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</si>
  <si>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</si>
  <si>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</si>
  <si>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</si>
  <si>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</si>
  <si>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</si>
  <si>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</si>
  <si>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</si>
  <si>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</si>
  <si>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</si>
  <si>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</si>
  <si>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</si>
  <si>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</si>
  <si>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</si>
  <si>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</si>
  <si>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</si>
  <si>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</si>
  <si>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</si>
  <si>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</si>
  <si>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</si>
  <si>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</si>
  <si>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</si>
  <si>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</si>
  <si>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</si>
  <si>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</si>
  <si>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</si>
  <si>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</si>
  <si>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</si>
  <si>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</si>
  <si>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</si>
  <si>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</si>
  <si>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</si>
  <si>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</si>
  <si>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</si>
  <si>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</si>
  <si>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</si>
  <si>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</si>
  <si>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</si>
  <si>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</si>
  <si>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</si>
  <si>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</si>
  <si>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</si>
  <si>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</si>
  <si>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</si>
  <si>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</si>
  <si>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</si>
  <si>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</si>
  <si>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</si>
  <si>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</si>
  <si>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</si>
  <si>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</si>
  <si>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</si>
  <si>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</si>
  <si>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</si>
  <si>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</si>
  <si>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</si>
  <si>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</si>
  <si>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</si>
  <si>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</si>
  <si>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</si>
  <si>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</si>
  <si>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</si>
  <si>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</si>
  <si>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</si>
  <si>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</si>
  <si>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</si>
  <si>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</si>
  <si>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</si>
  <si>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</si>
  <si>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</si>
  <si>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</si>
  <si>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</si>
  <si>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</si>
  <si>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</si>
  <si>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</si>
  <si>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</si>
  <si>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</si>
  <si>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</si>
  <si>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</si>
  <si>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</si>
  <si>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</si>
  <si>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</si>
  <si>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</si>
  <si>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</si>
  <si>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</si>
  <si>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</si>
  <si>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</si>
  <si>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</si>
  <si>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</si>
  <si>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</si>
  <si>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</si>
  <si>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</si>
  <si>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</si>
  <si>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</si>
  <si>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</si>
  <si>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</si>
  <si>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</si>
  <si>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</si>
  <si>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</si>
  <si>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</si>
  <si>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</si>
  <si>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</si>
  <si>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</si>
  <si>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</si>
  <si>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</si>
  <si>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</si>
  <si>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</si>
  <si>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</si>
  <si>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</si>
  <si>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</si>
  <si>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</si>
  <si>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</si>
  <si>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</si>
  <si>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</si>
  <si>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</si>
  <si>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</si>
  <si>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</si>
  <si>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</si>
  <si>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</si>
  <si>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</si>
  <si>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</si>
  <si>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</si>
  <si>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</si>
  <si>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</si>
  <si>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</si>
  <si>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</si>
  <si>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</si>
  <si>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</si>
  <si>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</si>
  <si>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</si>
  <si>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</si>
  <si>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</si>
  <si>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</si>
  <si>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</si>
  <si>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</si>
  <si>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</si>
  <si>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</si>
  <si>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</si>
  <si>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</si>
  <si>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</si>
  <si>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</si>
  <si>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</si>
  <si>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</si>
  <si>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</si>
  <si>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</si>
  <si>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</si>
  <si>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</si>
  <si>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</si>
  <si>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</si>
  <si>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</si>
  <si>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</si>
  <si>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</si>
  <si>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</si>
  <si>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</si>
  <si>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</si>
  <si>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</si>
  <si>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</si>
  <si>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</si>
  <si>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</si>
  <si>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</si>
  <si>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</si>
  <si>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</si>
  <si>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</si>
  <si>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</si>
  <si>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</si>
  <si>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</si>
  <si>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</si>
  <si>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</si>
  <si>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</si>
  <si>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</si>
  <si>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</si>
  <si>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</si>
  <si>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</si>
  <si>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</si>
  <si>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</si>
  <si>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</si>
  <si>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</si>
  <si>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</si>
  <si>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</si>
  <si>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</si>
  <si>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</si>
  <si>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</si>
  <si>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</si>
  <si>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</si>
  <si>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</si>
  <si>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</si>
  <si>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</si>
  <si>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</si>
  <si>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</si>
  <si>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</si>
  <si>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</si>
  <si>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</si>
  <si>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</si>
  <si>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</si>
  <si>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</si>
  <si>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</si>
  <si>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</si>
  <si>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</si>
  <si>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</si>
  <si>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</si>
  <si>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</si>
  <si>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</si>
  <si>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</si>
  <si>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</si>
  <si>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</si>
  <si>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</si>
  <si>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</si>
  <si>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</si>
  <si>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</si>
  <si>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</si>
  <si>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</si>
  <si>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</si>
  <si>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</si>
  <si>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</si>
  <si>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</si>
  <si>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</si>
  <si>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</si>
  <si>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</si>
  <si>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</si>
  <si>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</si>
  <si>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</si>
  <si>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</si>
  <si>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</si>
  <si>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</si>
  <si>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</si>
  <si>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</si>
  <si>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</si>
  <si>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</si>
  <si>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</si>
  <si>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</si>
  <si>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</si>
  <si>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</si>
  <si>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</si>
  <si>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</si>
  <si>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</si>
  <si>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</si>
  <si>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</si>
  <si>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</si>
  <si>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</si>
  <si>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</si>
  <si>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</si>
  <si>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</si>
  <si>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</si>
  <si>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</si>
  <si>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</si>
  <si>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</si>
  <si>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</si>
  <si>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</si>
  <si>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</si>
  <si>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</si>
  <si>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</si>
  <si>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</si>
  <si>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</si>
  <si>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</si>
  <si>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</si>
  <si>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</si>
  <si>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</si>
  <si>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</si>
  <si>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</si>
  <si>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</si>
  <si>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</si>
  <si>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</si>
  <si>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</si>
  <si>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</si>
  <si>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</si>
  <si>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</si>
  <si>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</si>
  <si>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</si>
  <si>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</si>
  <si>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</si>
  <si>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</si>
  <si>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</si>
  <si>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</si>
  <si>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</si>
  <si>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</si>
  <si>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</si>
  <si>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</si>
  <si>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</si>
  <si>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</si>
  <si>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</si>
  <si>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</si>
  <si>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</si>
  <si>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</si>
  <si>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</si>
  <si>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</si>
  <si>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</si>
  <si>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</si>
  <si>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</si>
  <si>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</si>
  <si>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</si>
  <si>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</si>
  <si>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</si>
  <si>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</si>
  <si>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</si>
  <si>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</si>
  <si>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</si>
  <si>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</si>
  <si>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</si>
  <si>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</si>
  <si>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</si>
  <si>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</si>
  <si>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</si>
  <si>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</si>
  <si>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</si>
  <si>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</si>
  <si>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</si>
  <si>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</si>
  <si>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</si>
  <si>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</si>
  <si>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</si>
  <si>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</si>
  <si>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</si>
  <si>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</si>
  <si>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</si>
  <si>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</si>
  <si>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</si>
  <si>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</si>
  <si>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</si>
  <si>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</si>
  <si>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</si>
  <si>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</si>
  <si>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</si>
  <si>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</si>
  <si>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</si>
  <si>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</si>
  <si>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</si>
  <si>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</si>
  <si>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</si>
  <si>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</si>
  <si>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</si>
  <si>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</si>
  <si>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</si>
  <si>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</si>
  <si>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</si>
  <si>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</si>
  <si>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</si>
  <si>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</si>
  <si>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</si>
  <si>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</si>
  <si>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</si>
  <si>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</si>
  <si>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</si>
  <si>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</si>
  <si>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</si>
  <si>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</si>
  <si>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</si>
  <si>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</si>
  <si>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</si>
  <si>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</si>
  <si>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</si>
  <si>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</si>
  <si>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</si>
  <si>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</si>
  <si>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</si>
  <si>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</si>
  <si>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</si>
  <si>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</si>
  <si>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</si>
  <si>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</si>
  <si>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</si>
  <si>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</si>
  <si>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</si>
  <si>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</si>
  <si>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</si>
  <si>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</si>
  <si>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</si>
  <si>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</si>
  <si>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</si>
  <si>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</si>
  <si>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</si>
  <si>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</si>
  <si>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</si>
  <si>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</si>
  <si>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</si>
  <si>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</si>
  <si>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</si>
  <si>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</si>
  <si>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</si>
  <si>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</si>
  <si>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</si>
  <si>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</si>
  <si>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</si>
  <si>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</si>
  <si>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</si>
  <si>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</si>
  <si>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</si>
  <si>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</si>
  <si>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</si>
  <si>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</si>
  <si>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</si>
  <si>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</si>
  <si>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</si>
  <si>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</si>
  <si>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</si>
  <si>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</si>
  <si>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</si>
  <si>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</si>
  <si>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</si>
  <si>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</si>
  <si>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</si>
  <si>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</si>
  <si>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</si>
  <si>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</si>
  <si>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</si>
  <si>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</si>
  <si>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</si>
  <si>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</si>
  <si>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</si>
  <si>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</si>
  <si>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</si>
  <si>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</si>
  <si>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</si>
  <si>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</si>
  <si>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</si>
  <si>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</si>
  <si>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</si>
  <si>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</si>
  <si>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</si>
  <si>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</si>
  <si>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</si>
  <si>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</si>
  <si>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</si>
  <si>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</si>
  <si>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</si>
  <si>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</si>
  <si>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</si>
  <si>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</si>
  <si>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</si>
  <si>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</si>
  <si>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</si>
  <si>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</si>
  <si>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</si>
  <si>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</si>
  <si>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</si>
  <si>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</si>
  <si>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</si>
  <si>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</si>
  <si>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</si>
  <si>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</si>
  <si>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</si>
  <si>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</si>
  <si>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</si>
  <si>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</si>
  <si>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</si>
  <si>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</si>
  <si>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</si>
  <si>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</si>
  <si>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</si>
  <si>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</si>
  <si>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</si>
  <si>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</si>
  <si>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</si>
  <si>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</si>
  <si>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</si>
  <si>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</si>
  <si>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</si>
  <si>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</si>
  <si>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</si>
  <si>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</si>
  <si>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</si>
  <si>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</si>
  <si>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</si>
  <si>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</si>
  <si>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</si>
  <si>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</si>
  <si>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</si>
  <si>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</si>
  <si>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</si>
  <si>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</si>
  <si>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</si>
  <si>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</si>
  <si>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</si>
  <si>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</si>
  <si>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</si>
  <si>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</si>
  <si>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</si>
  <si>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</si>
  <si>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</si>
  <si>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</si>
  <si>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</si>
  <si>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</si>
  <si>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</si>
  <si>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</si>
  <si>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</si>
  <si>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</si>
  <si>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</si>
  <si>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</si>
  <si>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</si>
  <si>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</si>
  <si>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</si>
  <si>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</si>
  <si>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</si>
  <si>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</si>
  <si>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</si>
  <si>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</si>
  <si>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</si>
  <si>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</si>
  <si>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</si>
  <si>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</si>
  <si>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</si>
  <si>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</si>
  <si>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</si>
  <si>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</si>
  <si>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</si>
  <si>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</si>
  <si>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</si>
  <si>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</si>
  <si>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</si>
  <si>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</si>
  <si>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</si>
  <si>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</si>
  <si>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</si>
  <si>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</si>
  <si>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</si>
  <si>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</si>
  <si>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</si>
  <si>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</si>
  <si>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</si>
  <si>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</si>
  <si>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</si>
  <si>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</si>
  <si>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</si>
  <si>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</si>
  <si>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</si>
  <si>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</si>
  <si>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</si>
  <si>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</si>
  <si>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</si>
  <si>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</si>
  <si>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</si>
  <si>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</si>
  <si>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</si>
  <si>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</si>
  <si>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</si>
  <si>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</si>
  <si>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</si>
  <si>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</si>
  <si>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</si>
  <si>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</si>
  <si>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</si>
  <si>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</si>
  <si>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</si>
  <si>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</si>
  <si>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</si>
  <si>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</si>
  <si>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</si>
  <si>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</si>
  <si>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</si>
  <si>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</si>
  <si>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</si>
  <si>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</si>
  <si>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</si>
  <si>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</si>
  <si>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</si>
  <si>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</si>
  <si>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</si>
  <si>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</si>
  <si>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</si>
  <si>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</si>
  <si>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</si>
  <si>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</si>
  <si>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</si>
  <si>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</si>
  <si>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</si>
  <si>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</si>
  <si>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</si>
  <si>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</si>
  <si>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</si>
  <si>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</si>
  <si>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</si>
  <si>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</si>
  <si>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</si>
  <si>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</si>
  <si>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</si>
  <si>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</si>
  <si>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</si>
  <si>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</si>
  <si>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</si>
  <si>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</si>
  <si>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</si>
  <si>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</si>
  <si>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</si>
  <si>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</si>
  <si>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</si>
  <si>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</si>
  <si>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</si>
  <si>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</si>
  <si>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</si>
  <si>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</si>
  <si>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</si>
  <si>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</si>
  <si>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</si>
  <si>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</si>
  <si>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</si>
  <si>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</si>
  <si>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</si>
  <si>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</si>
  <si>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</si>
  <si>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</si>
  <si>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</si>
  <si>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</si>
  <si>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</si>
  <si>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</si>
  <si>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</si>
  <si>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</si>
  <si>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</si>
  <si>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</si>
  <si>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</si>
  <si>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</si>
  <si>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</si>
  <si>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</si>
  <si>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</si>
  <si>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</si>
  <si>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</si>
  <si>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</si>
  <si>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</si>
  <si>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</si>
  <si>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</si>
  <si>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</si>
  <si>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</si>
  <si>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</si>
  <si>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</si>
  <si>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</si>
  <si>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</si>
  <si>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</si>
  <si>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</si>
  <si>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</si>
  <si>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</si>
  <si>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</si>
  <si>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</si>
  <si>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</si>
  <si>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</si>
  <si>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</si>
  <si>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</si>
  <si>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</si>
  <si>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</si>
  <si>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</si>
  <si>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</si>
  <si>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</si>
  <si>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</si>
  <si>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</si>
  <si>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</si>
  <si>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</si>
  <si>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</si>
  <si>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</si>
  <si>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</si>
  <si>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</si>
  <si>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</si>
  <si>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</si>
  <si>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</si>
  <si>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</si>
  <si>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</si>
  <si>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</si>
  <si>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</si>
  <si>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</si>
  <si>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</si>
  <si>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</si>
  <si>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</si>
  <si>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</si>
  <si>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</si>
  <si>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</si>
  <si>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</si>
  <si>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</si>
  <si>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</si>
  <si>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</si>
  <si>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</si>
  <si>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</si>
  <si>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</si>
  <si>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</si>
  <si>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</si>
  <si>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</si>
  <si>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</si>
  <si>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</si>
  <si>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</si>
  <si>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</si>
  <si>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</si>
  <si>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</si>
  <si>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</si>
  <si>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</si>
  <si>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</si>
  <si>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</si>
  <si>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</si>
  <si>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</si>
  <si>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</si>
  <si>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</si>
  <si>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</si>
  <si>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</si>
  <si>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</si>
  <si>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</si>
  <si>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</si>
  <si>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</si>
  <si>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</si>
  <si>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</si>
  <si>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</si>
  <si>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</si>
  <si>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</si>
  <si>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</si>
  <si>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</si>
  <si>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</si>
  <si>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</si>
  <si>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</si>
  <si>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</si>
  <si>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</si>
  <si>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</si>
  <si>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</si>
  <si>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</si>
  <si>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</si>
  <si>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</si>
  <si>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</si>
  <si>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</si>
  <si>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</si>
  <si>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</si>
  <si>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</si>
  <si>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</si>
  <si>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</si>
  <si>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</si>
  <si>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</si>
  <si>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</si>
  <si>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</si>
  <si>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</si>
  <si>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</si>
  <si>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</si>
  <si>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</si>
  <si>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</si>
  <si>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</si>
  <si>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</si>
  <si>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</si>
  <si>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</si>
  <si>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</si>
  <si>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</si>
  <si>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</si>
  <si>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</si>
  <si>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</si>
  <si>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</si>
  <si>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</si>
  <si>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</si>
  <si>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</si>
  <si>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</si>
  <si>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</si>
  <si>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</si>
  <si>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</si>
  <si>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</si>
  <si>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</si>
  <si>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</si>
  <si>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</si>
  <si>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</si>
  <si>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</si>
  <si>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</si>
  <si>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</si>
  <si>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</si>
  <si>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</si>
  <si>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</si>
  <si>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</si>
  <si>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</si>
  <si>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</si>
  <si>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</si>
  <si>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</si>
  <si>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</si>
  <si>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</si>
  <si>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</si>
  <si>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</si>
  <si>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</si>
  <si>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</si>
  <si>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</si>
  <si>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</si>
  <si>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</si>
  <si>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</si>
  <si>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</si>
  <si>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</si>
  <si>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</si>
  <si>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</si>
  <si>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</si>
  <si>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</si>
  <si>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</si>
  <si>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</si>
  <si>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</si>
  <si>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</si>
  <si>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</si>
  <si>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</si>
  <si>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</si>
  <si>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</si>
  <si>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</si>
  <si>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</si>
  <si>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</si>
  <si>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</si>
  <si>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</si>
  <si>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</si>
  <si>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</si>
  <si>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</si>
  <si>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</si>
  <si>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</si>
  <si>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</si>
  <si>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</si>
  <si>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</si>
  <si>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</si>
  <si>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</si>
  <si>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</si>
  <si>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</si>
  <si>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</si>
  <si>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</si>
  <si>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</si>
  <si>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</si>
  <si>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</si>
  <si>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</si>
  <si>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</si>
  <si>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</si>
  <si>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</si>
  <si>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</si>
  <si>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</si>
  <si>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</si>
  <si>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</si>
  <si>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</si>
  <si>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</si>
  <si>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</si>
  <si>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</si>
  <si>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</si>
  <si>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</si>
  <si>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</si>
  <si>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</si>
  <si>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</si>
  <si>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</si>
  <si>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</si>
  <si>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</si>
  <si>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</si>
  <si>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</si>
  <si>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</si>
  <si>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</si>
  <si>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</si>
  <si>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</si>
  <si>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</si>
  <si>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</si>
  <si>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</si>
  <si>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</si>
  <si>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</si>
  <si>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</si>
  <si>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</si>
  <si>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</si>
  <si>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</si>
  <si>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</si>
  <si>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</si>
  <si>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</si>
  <si>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</si>
  <si>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</si>
  <si>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</si>
  <si>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</si>
  <si>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</si>
  <si>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</si>
  <si>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</si>
  <si>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</si>
  <si>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</si>
  <si>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</si>
  <si>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</si>
  <si>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</si>
  <si>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</si>
  <si>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</si>
  <si>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</si>
  <si>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</si>
  <si>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</si>
  <si>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</si>
  <si>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</si>
  <si>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</si>
  <si>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</si>
  <si>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</si>
  <si>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</si>
  <si>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</si>
  <si>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</si>
  <si>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</si>
  <si>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</si>
  <si>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</si>
  <si>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</si>
  <si>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</si>
  <si>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</si>
  <si>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</si>
  <si>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</si>
  <si>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</si>
  <si>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</si>
  <si>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</si>
  <si>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</si>
  <si>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</si>
  <si>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</si>
  <si>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</si>
  <si>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</si>
  <si>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</si>
  <si>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</si>
  <si>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</si>
  <si>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</si>
  <si>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</si>
  <si>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</si>
  <si>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</si>
  <si>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</si>
  <si>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</si>
  <si>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</si>
  <si>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</si>
  <si>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</si>
  <si>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</si>
  <si>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</si>
  <si>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</si>
  <si>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</si>
  <si>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</si>
  <si>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</si>
  <si>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</si>
  <si>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</si>
  <si>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</si>
  <si>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</si>
  <si>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</si>
  <si>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</si>
  <si>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</si>
  <si>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</si>
  <si>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</si>
  <si>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</si>
  <si>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</si>
  <si>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</si>
  <si>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</si>
  <si>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</si>
  <si>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</si>
  <si>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</si>
  <si>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</si>
  <si>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</si>
  <si>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</si>
  <si>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</si>
  <si>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</si>
  <si>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</si>
  <si>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</si>
  <si>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</si>
  <si>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</si>
  <si>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</si>
  <si>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</si>
  <si>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</si>
  <si>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</si>
  <si>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</si>
  <si>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</si>
  <si>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</si>
  <si>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</si>
  <si>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</si>
  <si>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</si>
  <si>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</si>
  <si>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</si>
  <si>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</si>
  <si>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</si>
  <si>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</si>
  <si>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</si>
  <si>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</si>
  <si>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</si>
  <si>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</si>
  <si>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</si>
  <si>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</si>
  <si>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</si>
  <si>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</si>
  <si>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</si>
  <si>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</si>
  <si>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</si>
  <si>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</si>
  <si>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</si>
  <si>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</si>
  <si>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</si>
  <si>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</si>
  <si>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</si>
  <si>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</si>
  <si>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</si>
  <si>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</si>
  <si>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</si>
  <si>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</si>
  <si>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</si>
  <si>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</si>
  <si>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</si>
  <si>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</si>
  <si>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</si>
  <si>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</si>
  <si>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</si>
  <si>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</si>
  <si>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</si>
  <si>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</si>
  <si>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</si>
  <si>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</si>
  <si>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</si>
  <si>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</si>
  <si>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</si>
  <si>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</si>
  <si>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</si>
  <si>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</si>
  <si>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</si>
  <si>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</si>
  <si>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</si>
  <si>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</si>
  <si>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</si>
  <si>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</si>
  <si>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</si>
  <si>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</si>
  <si>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</si>
  <si>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</si>
  <si>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</si>
  <si>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</si>
  <si>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</si>
  <si>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</si>
  <si>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</si>
  <si>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</si>
  <si>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</si>
  <si>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</si>
  <si>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</si>
  <si>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</si>
  <si>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</si>
  <si>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</si>
  <si>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</si>
  <si>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</si>
  <si>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</si>
  <si>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</si>
  <si>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</si>
  <si>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</si>
  <si>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</si>
  <si>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</si>
  <si>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</si>
  <si>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</si>
  <si>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</si>
  <si>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</si>
  <si>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</si>
  <si>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</si>
  <si>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</si>
  <si>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</si>
  <si>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</si>
  <si>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</si>
  <si>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</si>
  <si>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</si>
  <si>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</si>
  <si>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</si>
  <si>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</si>
  <si>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</si>
  <si>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</si>
  <si>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</si>
  <si>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</si>
  <si>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</si>
  <si>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</si>
  <si>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</si>
  <si>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</si>
  <si>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</si>
  <si>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</si>
  <si>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</si>
  <si>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</si>
  <si>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</si>
  <si>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</si>
  <si>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</si>
  <si>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</si>
  <si>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</si>
  <si>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</si>
  <si>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</si>
  <si>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</si>
  <si>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</si>
  <si>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</si>
  <si>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</si>
  <si>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</si>
  <si>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</si>
  <si>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</si>
  <si>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</si>
  <si>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</si>
  <si>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</si>
  <si>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</si>
  <si>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</si>
  <si>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</si>
  <si>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</si>
  <si>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</si>
  <si>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</si>
  <si>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</si>
  <si>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</si>
  <si>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</si>
  <si>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</si>
  <si>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</si>
  <si>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</si>
  <si>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</si>
  <si>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</si>
  <si>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</si>
  <si>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</si>
  <si>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</si>
  <si>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</si>
  <si>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</si>
  <si>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</si>
  <si>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</si>
  <si>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</si>
  <si>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</si>
  <si>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</si>
  <si>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</si>
  <si>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</si>
  <si>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</si>
  <si>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</si>
  <si>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</si>
  <si>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</si>
  <si>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</si>
  <si>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</si>
  <si>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</si>
  <si>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</si>
  <si>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</si>
  <si>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</si>
  <si>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</si>
  <si>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</si>
  <si>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</si>
  <si>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</si>
  <si>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</si>
  <si>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</si>
  <si>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</si>
  <si>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</si>
  <si>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</si>
  <si>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</si>
  <si>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</si>
  <si>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</si>
  <si>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</si>
  <si>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</si>
  <si>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</si>
  <si>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</si>
  <si>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</si>
  <si>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</si>
  <si>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</si>
  <si>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</si>
  <si>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</si>
  <si>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</si>
  <si>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</si>
  <si>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</si>
  <si>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</si>
  <si>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</si>
  <si>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</si>
  <si>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</si>
  <si>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</si>
  <si>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</si>
  <si>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</si>
  <si>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</si>
  <si>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</si>
  <si>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</si>
  <si>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</si>
  <si>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</si>
  <si>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</si>
  <si>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</si>
  <si>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</si>
  <si>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</si>
  <si>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</si>
  <si>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</si>
  <si>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</si>
  <si>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</si>
  <si>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</si>
  <si>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</si>
  <si>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</si>
  <si>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</si>
  <si>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</si>
  <si>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</si>
  <si>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</si>
  <si>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</si>
  <si>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</si>
  <si>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</si>
  <si>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</si>
  <si>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</si>
  <si>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</si>
  <si>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</si>
  <si>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</si>
  <si>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</si>
  <si>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</si>
  <si>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</si>
  <si>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</si>
  <si>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</si>
  <si>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</si>
  <si>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</si>
  <si>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</si>
  <si>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</si>
  <si>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</si>
  <si>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</si>
  <si>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</si>
  <si>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</si>
  <si>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</si>
  <si>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</si>
  <si>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</si>
  <si>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</si>
  <si>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</si>
  <si>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</si>
  <si>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</si>
  <si>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</si>
  <si>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</si>
  <si>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</si>
  <si>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</si>
  <si>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</si>
  <si>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</si>
  <si>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</si>
  <si>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</si>
  <si>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</si>
  <si>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</si>
  <si>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</si>
  <si>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</si>
  <si>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</si>
  <si>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</si>
  <si>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</si>
  <si>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</si>
  <si>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</si>
  <si>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</si>
  <si>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</si>
  <si>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</si>
  <si>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</si>
  <si>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</si>
  <si>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</si>
  <si>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</si>
  <si>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</si>
  <si>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</si>
  <si>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</si>
  <si>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</si>
  <si>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</si>
  <si>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</si>
  <si>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</si>
  <si>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</si>
  <si>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</si>
  <si>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</si>
  <si>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</si>
  <si>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</si>
  <si>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</si>
  <si>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</si>
  <si>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</si>
  <si>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</si>
  <si>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</si>
  <si>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</si>
  <si>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</si>
  <si>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</si>
  <si>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</si>
  <si>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</si>
  <si>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</si>
  <si>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</si>
  <si>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</si>
  <si>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</si>
  <si>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</si>
  <si>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</si>
  <si>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</si>
  <si>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</si>
  <si>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</si>
  <si>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</si>
  <si>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</si>
  <si>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</si>
  <si>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</si>
  <si>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</si>
  <si>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</si>
  <si>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</si>
  <si>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</si>
  <si>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</si>
  <si>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</si>
  <si>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</si>
  <si>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</si>
  <si>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</si>
  <si>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</si>
  <si>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</si>
  <si>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</si>
  <si>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</si>
  <si>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</si>
  <si>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</si>
  <si>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</si>
  <si>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</si>
  <si>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</si>
  <si>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</si>
  <si>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</si>
  <si>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</si>
  <si>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</si>
  <si>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</si>
  <si>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</si>
  <si>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</si>
  <si>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</si>
  <si>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</si>
  <si>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</si>
  <si>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</si>
  <si>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</si>
  <si>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</si>
  <si>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</si>
  <si>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</si>
  <si>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</si>
  <si>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</si>
  <si>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</si>
  <si>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</si>
  <si>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</si>
  <si>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</si>
  <si>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</si>
  <si>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</si>
  <si>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</si>
  <si>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</si>
  <si>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</si>
  <si>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</si>
  <si>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</si>
  <si>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</si>
  <si>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</si>
  <si>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</si>
  <si>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</si>
  <si>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</si>
  <si>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</si>
  <si>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</si>
  <si>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</si>
  <si>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</si>
  <si>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</si>
  <si>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</si>
  <si>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</si>
  <si>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</si>
  <si>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</si>
  <si>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</si>
  <si>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</si>
  <si>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</si>
  <si>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</si>
  <si>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</si>
  <si>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</si>
  <si>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</si>
  <si>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</si>
  <si>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</si>
  <si>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</si>
  <si>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</si>
  <si>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</si>
  <si>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</si>
  <si>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</si>
  <si>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</si>
  <si>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</si>
  <si>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</si>
  <si>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</si>
  <si>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</si>
  <si>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</si>
  <si>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</si>
  <si>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</si>
  <si>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</si>
  <si>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</si>
  <si>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</si>
  <si>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</si>
  <si>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</si>
  <si>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</si>
  <si>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</si>
  <si>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</si>
  <si>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</si>
  <si>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</si>
  <si>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</si>
  <si>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</si>
  <si>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</si>
  <si>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</si>
  <si>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</si>
  <si>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</si>
  <si>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</si>
  <si>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</si>
  <si>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</si>
  <si>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</si>
  <si>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</si>
  <si>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</si>
  <si>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</si>
  <si>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</si>
  <si>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</si>
  <si>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</si>
  <si>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</si>
  <si>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</si>
  <si>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</si>
  <si>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</si>
  <si>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</si>
  <si>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</si>
  <si>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</si>
  <si>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</si>
  <si>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</si>
  <si>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</si>
  <si>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</si>
  <si>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</si>
  <si>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</si>
  <si>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</si>
  <si>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</si>
  <si>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</si>
  <si>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</si>
  <si>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</si>
  <si>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</si>
  <si>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</si>
  <si>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</si>
  <si>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</si>
  <si>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</si>
  <si>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</si>
  <si>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</si>
  <si>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</si>
  <si>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</si>
  <si>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</si>
  <si>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</si>
  <si>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</si>
  <si>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</si>
  <si>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</si>
  <si>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</si>
  <si>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</si>
  <si>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</si>
  <si>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</si>
  <si>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</si>
  <si>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</si>
  <si>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</si>
  <si>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</si>
  <si>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</si>
  <si>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</si>
  <si>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</si>
  <si>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</si>
  <si>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</si>
  <si>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</si>
  <si>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</si>
  <si>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</si>
  <si>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</si>
  <si>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</si>
  <si>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</si>
  <si>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</si>
  <si>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</si>
  <si>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</si>
  <si>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</si>
  <si>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</si>
  <si>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</si>
  <si>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</si>
  <si>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</si>
  <si>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</si>
  <si>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</si>
  <si>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</si>
  <si>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</si>
  <si>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</si>
  <si>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</si>
  <si>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</si>
  <si>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</si>
  <si>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</si>
  <si>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</si>
  <si>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</si>
  <si>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</si>
  <si>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</si>
  <si>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</si>
  <si>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</si>
  <si>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</si>
  <si>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</si>
  <si>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</si>
  <si>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</si>
  <si>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</si>
  <si>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</si>
  <si>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</si>
  <si>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</si>
  <si>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</si>
  <si>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</si>
  <si>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</si>
  <si>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</si>
  <si>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</si>
  <si>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</si>
  <si>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</si>
  <si>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</si>
  <si>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</si>
  <si>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</si>
  <si>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</si>
  <si>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</si>
  <si>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</si>
  <si>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</si>
  <si>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</si>
  <si>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</si>
  <si>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</si>
  <si>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</si>
  <si>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</si>
  <si>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</si>
  <si>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</si>
  <si>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</si>
  <si>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</si>
  <si>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</si>
  <si>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</si>
  <si>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</si>
  <si>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</si>
  <si>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</si>
  <si>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</si>
  <si>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</si>
  <si>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</si>
  <si>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</si>
  <si>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</si>
  <si>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</si>
  <si>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</si>
  <si>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</si>
  <si>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</si>
  <si>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</si>
  <si>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</si>
  <si>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</si>
  <si>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</si>
  <si>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</si>
  <si>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</si>
  <si>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</si>
  <si>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</si>
  <si>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</si>
  <si>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</si>
  <si>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</si>
  <si>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</si>
  <si>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</si>
  <si>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</si>
  <si>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</si>
  <si>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</si>
  <si>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</si>
  <si>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</si>
  <si>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</si>
  <si>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</si>
  <si>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</si>
  <si>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</si>
  <si>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</si>
  <si>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</si>
  <si>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</si>
  <si>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</si>
  <si>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</si>
  <si>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</si>
  <si>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</si>
  <si>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</si>
  <si>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</si>
  <si>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</si>
  <si>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</si>
  <si>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</si>
  <si>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</si>
  <si>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</si>
  <si>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</si>
  <si>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</si>
  <si>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</si>
  <si>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</si>
  <si>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</si>
  <si>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</si>
  <si>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</si>
  <si>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</si>
  <si>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</si>
  <si>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</si>
  <si>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</si>
  <si>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</si>
  <si>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</si>
  <si>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</si>
  <si>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</si>
  <si>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</si>
  <si>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</si>
  <si>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</si>
  <si>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</si>
  <si>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</si>
  <si>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</si>
  <si>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</si>
  <si>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</si>
  <si>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</si>
  <si>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</si>
  <si>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</si>
  <si>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</si>
  <si>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</si>
  <si>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</si>
  <si>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</si>
  <si>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</si>
  <si>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</si>
  <si>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</si>
  <si>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</si>
  <si>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</si>
  <si>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</si>
  <si>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</si>
  <si>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</si>
  <si>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</si>
  <si>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</si>
  <si>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</si>
  <si>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</si>
  <si>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</si>
  <si>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</si>
  <si>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</si>
  <si>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</si>
  <si>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</si>
  <si>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</si>
  <si>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</si>
  <si>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</si>
  <si>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</si>
  <si>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</si>
  <si>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</si>
  <si>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</si>
  <si>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</si>
  <si>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</si>
  <si>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</si>
  <si>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</si>
  <si>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</si>
  <si>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</si>
  <si>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</si>
  <si>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</si>
  <si>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</si>
  <si>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</si>
  <si>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</si>
  <si>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</si>
  <si>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</si>
  <si>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</si>
  <si>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</si>
  <si>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</si>
  <si>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</si>
  <si>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</si>
  <si>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</si>
  <si>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</si>
  <si>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</si>
  <si>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</si>
  <si>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</si>
  <si>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</si>
  <si>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</si>
  <si>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</si>
  <si>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</si>
  <si>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</si>
  <si>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</si>
  <si>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</si>
  <si>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</si>
  <si>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</si>
  <si>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</si>
  <si>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</si>
  <si>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</si>
  <si>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</si>
  <si>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</si>
  <si>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</si>
  <si>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</si>
  <si>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</si>
  <si>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</si>
  <si>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</si>
  <si>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</si>
  <si>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</si>
  <si>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</si>
  <si>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</si>
  <si>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</si>
  <si>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</si>
  <si>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</si>
  <si>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</si>
  <si>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</si>
  <si>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</si>
  <si>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</si>
  <si>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</si>
  <si>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</si>
  <si>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</si>
  <si>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</si>
  <si>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</si>
  <si>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</si>
  <si>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</si>
  <si>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</si>
  <si>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</si>
  <si>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</si>
  <si>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</si>
  <si>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</si>
  <si>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</si>
  <si>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</si>
  <si>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</si>
  <si>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</si>
  <si>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</si>
  <si>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</si>
  <si>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</si>
  <si>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</si>
  <si>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</si>
  <si>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</si>
  <si>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</si>
  <si>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</si>
  <si>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</si>
  <si>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</si>
  <si>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</si>
  <si>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</si>
  <si>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</si>
  <si>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</si>
  <si>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</si>
  <si>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</si>
  <si>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</si>
  <si>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</si>
  <si>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</si>
  <si>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</si>
  <si>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</si>
  <si>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</si>
  <si>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</si>
  <si>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</si>
  <si>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</si>
  <si>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</si>
  <si>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</si>
  <si>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</si>
  <si>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</si>
  <si>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</si>
  <si>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</si>
  <si>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</si>
  <si>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</si>
  <si>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</si>
  <si>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</si>
  <si>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</si>
  <si>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</si>
  <si>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</si>
  <si>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</si>
  <si>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</si>
  <si>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</si>
  <si>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</si>
  <si>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</si>
  <si>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</si>
  <si>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</si>
  <si>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</si>
  <si>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</si>
  <si>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</si>
  <si>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</si>
  <si>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</si>
  <si>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</si>
  <si>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</si>
  <si>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</si>
  <si>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</si>
  <si>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</si>
  <si>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</si>
  <si>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</si>
  <si>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</si>
  <si>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</si>
  <si>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</si>
  <si>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</si>
  <si>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</si>
  <si>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</si>
  <si>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</si>
  <si>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</si>
  <si>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</si>
  <si>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</si>
  <si>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</si>
  <si>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</si>
  <si>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</si>
  <si>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</si>
  <si>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</si>
  <si>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</si>
  <si>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</si>
  <si>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</si>
  <si>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</si>
  <si>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</si>
  <si>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</si>
  <si>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</si>
  <si>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</si>
  <si>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</si>
  <si>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</si>
  <si>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</si>
  <si>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</si>
  <si>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</si>
  <si>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</si>
  <si>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</si>
  <si>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</si>
  <si>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</si>
  <si>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</si>
  <si>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</si>
  <si>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</si>
  <si>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</si>
  <si>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</si>
  <si>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</si>
  <si>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</si>
  <si>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</si>
  <si>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</si>
  <si>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</si>
  <si>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</si>
  <si>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</si>
  <si>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</si>
  <si>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</si>
  <si>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</si>
  <si>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</si>
  <si>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</si>
  <si>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</si>
  <si>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</si>
  <si>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</si>
  <si>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</si>
  <si>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</si>
  <si>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</si>
  <si>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</si>
  <si>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</si>
  <si>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</si>
  <si>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</si>
  <si>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</si>
  <si>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</si>
  <si>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</si>
  <si>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</si>
  <si>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</si>
  <si>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</si>
  <si>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</si>
  <si>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</si>
  <si>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</si>
  <si>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</si>
  <si>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</si>
  <si>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</si>
  <si>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</si>
  <si>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</si>
  <si>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</si>
  <si>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</si>
  <si>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</si>
  <si>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</si>
  <si>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</si>
  <si>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</si>
  <si>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</si>
  <si>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</si>
  <si>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</si>
  <si>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</si>
  <si>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</si>
  <si>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</si>
  <si>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</si>
  <si>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</si>
  <si>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</si>
  <si>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</si>
  <si>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</si>
  <si>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</si>
  <si>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</si>
  <si>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</si>
  <si>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</si>
  <si>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</si>
  <si>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</si>
  <si>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</si>
  <si>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</si>
  <si>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</si>
  <si>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</si>
  <si>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</si>
  <si>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</si>
  <si>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</si>
  <si>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</si>
  <si>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</si>
  <si>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</si>
  <si>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</si>
  <si>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</si>
  <si>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</si>
  <si>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</si>
  <si>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</si>
  <si>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</si>
  <si>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</si>
  <si>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</si>
  <si>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</si>
  <si>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</si>
  <si>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</si>
  <si>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</si>
  <si>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</si>
  <si>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</si>
  <si>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</si>
  <si>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</si>
  <si>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</si>
  <si>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</si>
  <si>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</si>
  <si>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</si>
  <si>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</si>
  <si>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</si>
  <si>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</si>
  <si>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</si>
  <si>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</si>
  <si>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</si>
  <si>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</si>
  <si>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</si>
  <si>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</si>
  <si>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</si>
  <si>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</si>
  <si>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</si>
  <si>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</si>
  <si>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</si>
  <si>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</si>
  <si>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</si>
  <si>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</si>
  <si>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</si>
  <si>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</si>
  <si>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</si>
  <si>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</si>
  <si>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</si>
  <si>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</si>
  <si>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</si>
  <si>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</si>
  <si>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</si>
  <si>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</si>
  <si>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</si>
  <si>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</si>
  <si>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</si>
  <si>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</si>
  <si>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</si>
  <si>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</si>
  <si>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</si>
  <si>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</si>
  <si>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</si>
  <si>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</si>
  <si>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</si>
  <si>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</si>
  <si>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</si>
  <si>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</si>
  <si>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</si>
  <si>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</si>
  <si>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</si>
  <si>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</si>
  <si>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</si>
  <si>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</si>
  <si>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</si>
  <si>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</si>
  <si>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</si>
  <si>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</si>
  <si>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</si>
  <si>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</si>
  <si>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</si>
  <si>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</si>
  <si>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</si>
  <si>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</si>
  <si>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</si>
  <si>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</si>
  <si>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</si>
  <si>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</si>
  <si>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</si>
  <si>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</si>
  <si>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</si>
  <si>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</si>
  <si>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</si>
  <si>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</si>
  <si>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</si>
  <si>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</si>
  <si>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</si>
  <si>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</si>
  <si>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</si>
  <si>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</si>
  <si>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</si>
  <si>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</si>
  <si>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</si>
  <si>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</si>
  <si>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</si>
  <si>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</si>
  <si>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</si>
  <si>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</si>
  <si>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</si>
  <si>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</si>
  <si>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</si>
  <si>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</si>
  <si>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</si>
  <si>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</si>
  <si>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</si>
  <si>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</si>
  <si>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</si>
  <si>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</si>
  <si>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</si>
  <si>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</si>
  <si>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</si>
  <si>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</si>
  <si>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</si>
  <si>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</si>
  <si>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</si>
  <si>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</si>
  <si>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</si>
  <si>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</si>
  <si>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</si>
  <si>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</si>
  <si>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</si>
  <si>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</si>
  <si>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</si>
  <si>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</si>
  <si>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</si>
  <si>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</si>
  <si>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</si>
  <si>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</si>
  <si>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</si>
  <si>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</si>
  <si>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</si>
  <si>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</si>
  <si>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</si>
  <si>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</si>
  <si>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</si>
  <si>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</si>
  <si>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</si>
  <si>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</si>
  <si>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</si>
  <si>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</si>
  <si>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</si>
  <si>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</si>
  <si>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</si>
  <si>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</si>
  <si>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</si>
  <si>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</si>
  <si>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</si>
  <si>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</si>
  <si>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</si>
  <si>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</si>
  <si>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</si>
  <si>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</si>
  <si>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</si>
  <si>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</si>
  <si>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</si>
  <si>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</si>
  <si>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</si>
  <si>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</si>
  <si>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</si>
  <si>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</si>
  <si>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</si>
  <si>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</si>
  <si>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</si>
  <si>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</si>
  <si>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</si>
  <si>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</si>
  <si>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</si>
  <si>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</si>
  <si>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</si>
  <si>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</si>
  <si>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</si>
  <si>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</si>
  <si>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</si>
  <si>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</si>
  <si>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</si>
  <si>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</si>
  <si>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</si>
  <si>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</si>
  <si>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</si>
  <si>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</si>
  <si>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</si>
  <si>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</si>
  <si>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</si>
  <si>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</si>
  <si>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</si>
  <si>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</si>
  <si>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</si>
  <si>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</si>
  <si>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</si>
  <si>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</si>
  <si>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</si>
  <si>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</si>
  <si>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</si>
  <si>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</si>
  <si>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</si>
  <si>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</si>
  <si>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</si>
  <si>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</si>
  <si>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</si>
  <si>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</si>
  <si>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</si>
  <si>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</si>
  <si>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</si>
  <si>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</si>
  <si>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</si>
  <si>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</si>
  <si>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</si>
  <si>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</si>
  <si>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</si>
  <si>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</si>
  <si>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</si>
  <si>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</si>
  <si>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</si>
  <si>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</si>
  <si>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</si>
  <si>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</si>
  <si>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</si>
  <si>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</si>
  <si>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</si>
  <si>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</si>
  <si>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</si>
  <si>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</si>
  <si>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</si>
  <si>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</si>
  <si>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</si>
  <si>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</si>
  <si>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</si>
  <si>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</si>
  <si>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</si>
  <si>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</si>
  <si>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</si>
  <si>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</si>
  <si>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</si>
  <si>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</si>
  <si>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</si>
  <si>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</si>
  <si>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</si>
  <si>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</si>
  <si>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</si>
  <si>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</si>
  <si>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</si>
  <si>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</si>
  <si>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</si>
  <si>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</si>
  <si>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</si>
  <si>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</si>
  <si>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</si>
  <si>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</si>
  <si>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</si>
  <si>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</si>
  <si>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</si>
  <si>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</si>
  <si>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</si>
  <si>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</si>
  <si>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</si>
  <si>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</si>
  <si>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</si>
  <si>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</si>
  <si>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</si>
  <si>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</si>
  <si>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</si>
  <si>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</si>
  <si>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</si>
  <si>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</si>
  <si>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</si>
  <si>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</si>
  <si>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</si>
  <si>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</si>
  <si>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</si>
  <si>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</si>
  <si>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</si>
  <si>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</si>
  <si>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</si>
  <si>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</si>
  <si>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</si>
  <si>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</si>
  <si>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</si>
  <si>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</si>
  <si>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</si>
  <si>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</si>
  <si>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</si>
  <si>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</si>
  <si>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</si>
  <si>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</si>
  <si>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</si>
  <si>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</si>
  <si>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</si>
  <si>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</si>
  <si>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</si>
  <si>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</si>
  <si>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</si>
  <si>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</si>
  <si>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</si>
  <si>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</si>
  <si>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</si>
  <si>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</si>
  <si>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</si>
  <si>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</si>
  <si>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</si>
  <si>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</si>
  <si>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</si>
  <si>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</si>
  <si>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</si>
  <si>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</si>
  <si>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</si>
  <si>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</si>
  <si>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</si>
  <si>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</si>
  <si>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</si>
  <si>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</si>
  <si>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</si>
  <si>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</si>
  <si>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</si>
  <si>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</si>
  <si>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</si>
  <si>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</si>
  <si>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</si>
  <si>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</si>
  <si>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</si>
  <si>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</si>
  <si>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</si>
  <si>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</si>
  <si>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</si>
  <si>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</si>
  <si>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</si>
  <si>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</si>
  <si>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</si>
  <si>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</si>
  <si>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</si>
  <si>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</si>
  <si>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</si>
  <si>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</si>
  <si>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</si>
  <si>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</si>
  <si>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</si>
  <si>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</si>
  <si>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</si>
  <si>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</si>
  <si>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</si>
  <si>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</si>
  <si>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</si>
  <si>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</si>
  <si>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</si>
  <si>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</si>
  <si>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</si>
  <si>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</si>
  <si>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</si>
  <si>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</si>
  <si>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</si>
  <si>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</si>
  <si>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</si>
  <si>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</si>
  <si>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</si>
  <si>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</si>
  <si>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</si>
  <si>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</si>
  <si>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</si>
  <si>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</si>
  <si>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</si>
  <si>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</si>
  <si>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</si>
  <si>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</si>
  <si>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</si>
  <si>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</si>
  <si>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</si>
  <si>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</si>
  <si>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</si>
  <si>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</si>
  <si>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</si>
  <si>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</si>
  <si>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</si>
  <si>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</si>
  <si>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</si>
  <si>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</si>
  <si>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</si>
  <si>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</si>
  <si>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</si>
  <si>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</si>
  <si>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</si>
  <si>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</si>
  <si>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</si>
  <si>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</si>
  <si>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</si>
  <si>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</si>
  <si>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</si>
  <si>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</si>
  <si>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</si>
  <si>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</si>
  <si>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</si>
  <si>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</si>
  <si>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</si>
  <si>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</si>
  <si>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</si>
  <si>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</si>
  <si>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</si>
  <si>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</si>
  <si>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</si>
  <si>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</si>
  <si>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</si>
  <si>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</si>
  <si>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</si>
  <si>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</si>
  <si>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</si>
  <si>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</si>
  <si>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</si>
  <si>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</si>
  <si>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</si>
  <si>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</si>
  <si>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</si>
  <si>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</si>
  <si>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</si>
  <si>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</si>
  <si>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</si>
  <si>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</si>
  <si>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</si>
  <si>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</si>
  <si>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</si>
  <si>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</si>
  <si>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</si>
  <si>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</si>
  <si>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</si>
  <si>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</si>
  <si>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</si>
  <si>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</si>
  <si>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</si>
  <si>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</si>
  <si>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</si>
  <si>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</si>
  <si>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</si>
  <si>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</si>
  <si>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</si>
  <si>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</si>
  <si>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</si>
  <si>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</si>
  <si>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</si>
  <si>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</si>
  <si>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</si>
  <si>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</si>
  <si>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</si>
  <si>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</si>
  <si>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</si>
  <si>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</si>
  <si>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</si>
  <si>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</si>
  <si>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</si>
  <si>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</si>
  <si>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</si>
  <si>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</si>
  <si>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</si>
  <si>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</si>
  <si>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</si>
  <si>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</si>
  <si>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</si>
  <si>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</si>
  <si>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</si>
  <si>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</si>
  <si>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</si>
  <si>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</si>
  <si>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</si>
  <si>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</si>
  <si>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</si>
  <si>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</si>
  <si>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</si>
  <si>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</si>
  <si>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</si>
  <si>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</si>
  <si>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</si>
  <si>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</si>
  <si>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</si>
  <si>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</si>
  <si>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</si>
  <si>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</si>
  <si>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</si>
  <si>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</si>
  <si>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</si>
  <si>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</si>
  <si>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</si>
  <si>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</si>
  <si>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</si>
  <si>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</si>
  <si>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</si>
  <si>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</si>
  <si>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</si>
  <si>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</si>
  <si>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</si>
  <si>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</si>
  <si>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</si>
  <si>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</si>
  <si>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</si>
  <si>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</si>
  <si>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</si>
  <si>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</si>
  <si>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</si>
  <si>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</si>
  <si>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</si>
  <si>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</si>
  <si>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</si>
  <si>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</si>
  <si>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</si>
  <si>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</si>
  <si>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</si>
  <si>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</si>
  <si>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</si>
  <si>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</si>
  <si>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</si>
  <si>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</si>
  <si>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</si>
  <si>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</si>
  <si>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</si>
  <si>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</si>
  <si>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</si>
  <si>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</si>
  <si>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</si>
  <si>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</si>
  <si>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</si>
  <si>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</si>
  <si>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</si>
  <si>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</si>
  <si>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</si>
  <si>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</si>
  <si>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</si>
  <si>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</si>
  <si>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</si>
  <si>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</si>
  <si>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</si>
  <si>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</si>
  <si>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</si>
  <si>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</si>
  <si>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</si>
  <si>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</si>
  <si>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</si>
  <si>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</si>
  <si>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</si>
  <si>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</si>
  <si>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</si>
  <si>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</si>
  <si>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</si>
  <si>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</si>
  <si>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</si>
  <si>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</si>
  <si>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</si>
  <si>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</si>
  <si>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</si>
  <si>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</si>
  <si>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</si>
  <si>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</si>
  <si>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</si>
  <si>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</si>
  <si>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</si>
  <si>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</si>
  <si>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</si>
  <si>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</si>
  <si>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</si>
  <si>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</si>
  <si>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</si>
  <si>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</si>
  <si>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</si>
  <si>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</si>
  <si>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</si>
  <si>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</si>
  <si>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</si>
  <si>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</si>
  <si>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</si>
  <si>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</si>
  <si>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</si>
  <si>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</si>
  <si>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</si>
  <si>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</si>
  <si>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</si>
  <si>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</si>
  <si>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</si>
  <si>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</si>
  <si>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</si>
  <si>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</si>
  <si>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</si>
  <si>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</si>
  <si>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</si>
  <si>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</si>
  <si>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</si>
  <si>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</si>
  <si>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</si>
  <si>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</si>
  <si>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</si>
  <si>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</si>
  <si>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</si>
  <si>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</si>
  <si>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</si>
  <si>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</si>
  <si>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</si>
  <si>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</si>
  <si>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</si>
  <si>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</si>
  <si>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</si>
  <si>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</si>
  <si>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</si>
  <si>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</si>
  <si>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</si>
  <si>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</si>
  <si>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</si>
  <si>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</si>
  <si>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</si>
  <si>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</si>
  <si>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</si>
  <si>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</si>
  <si>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</si>
  <si>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</si>
  <si>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</si>
  <si>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</si>
  <si>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</si>
  <si>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</si>
  <si>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</si>
  <si>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</si>
  <si>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</si>
  <si>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</si>
  <si>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</si>
  <si>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</si>
  <si>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</si>
  <si>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</si>
  <si>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</si>
  <si>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</si>
  <si>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</si>
  <si>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</si>
  <si>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</si>
  <si>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</si>
  <si>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</si>
  <si>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</si>
  <si>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</si>
  <si>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</si>
  <si>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</si>
  <si>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</si>
  <si>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</si>
  <si>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</si>
  <si>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</si>
  <si>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</si>
  <si>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</si>
  <si>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</si>
  <si>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</si>
  <si>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</si>
  <si>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</si>
  <si>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</si>
  <si>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</si>
  <si>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</si>
  <si>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</si>
  <si>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</si>
  <si>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</si>
  <si>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</si>
  <si>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</si>
  <si>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</si>
  <si>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</si>
  <si>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</si>
  <si>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</si>
  <si>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</si>
  <si>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</si>
  <si>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</si>
  <si>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</si>
  <si>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</si>
  <si>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</si>
  <si>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</si>
  <si>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</si>
  <si>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</si>
  <si>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</si>
  <si>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</si>
  <si>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</si>
  <si>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</si>
  <si>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</si>
  <si>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</si>
  <si>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</si>
  <si>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</si>
  <si>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</si>
  <si>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</si>
  <si>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</si>
  <si>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</si>
  <si>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</si>
  <si>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</si>
  <si>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</si>
  <si>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</si>
  <si>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</si>
  <si>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</si>
  <si>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</si>
  <si>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</si>
  <si>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</si>
  <si>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</si>
  <si>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</si>
  <si>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</si>
  <si>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</si>
  <si>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</si>
  <si>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</si>
  <si>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</si>
  <si>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</si>
  <si>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</si>
  <si>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</si>
  <si>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</si>
  <si>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</si>
  <si>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</si>
  <si>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</si>
  <si>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</si>
  <si>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</si>
  <si>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</si>
  <si>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</si>
  <si>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</si>
  <si>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</si>
  <si>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</si>
  <si>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</si>
  <si>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</si>
  <si>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</si>
  <si>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</si>
  <si>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</si>
  <si>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</si>
  <si>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</si>
  <si>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</si>
  <si>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</si>
  <si>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</si>
  <si>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</si>
  <si>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</si>
  <si>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</si>
  <si>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</si>
  <si>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</si>
  <si>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</si>
  <si>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</si>
  <si>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</si>
  <si>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</si>
  <si>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</si>
  <si>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</si>
  <si>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</si>
  <si>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</si>
  <si>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</si>
  <si>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</si>
  <si>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</si>
  <si>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</si>
  <si>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</si>
  <si>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</si>
  <si>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</si>
  <si>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</si>
  <si>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</si>
  <si>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</si>
  <si>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</si>
  <si>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</si>
  <si>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</si>
  <si>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</si>
  <si>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</si>
  <si>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</si>
  <si>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</si>
  <si>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</si>
  <si>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</si>
  <si>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</si>
  <si>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</si>
  <si>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</si>
  <si>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</si>
  <si>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</si>
  <si>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</si>
  <si>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</si>
  <si>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</si>
  <si>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</si>
  <si>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</si>
  <si>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</si>
  <si>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</si>
  <si>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</si>
  <si>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</si>
  <si>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</si>
  <si>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</si>
  <si>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</si>
  <si>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</si>
  <si>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</si>
  <si>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</si>
  <si>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</si>
  <si>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</si>
  <si>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</si>
  <si>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</si>
  <si>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</si>
  <si>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</si>
  <si>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</si>
  <si>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</si>
  <si>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</si>
  <si>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</si>
  <si>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</si>
  <si>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</si>
  <si>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</si>
  <si>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</si>
  <si>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</si>
  <si>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</si>
  <si>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</si>
  <si>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</si>
  <si>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</si>
  <si>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</si>
  <si>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</si>
  <si>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</si>
  <si>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</si>
  <si>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</si>
  <si>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</si>
  <si>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</si>
  <si>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</si>
  <si>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</si>
  <si>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</si>
  <si>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</si>
  <si>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</si>
  <si>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</si>
  <si>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</si>
  <si>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</si>
  <si>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</si>
  <si>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</si>
  <si>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</si>
  <si>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</si>
  <si>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</si>
  <si>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</si>
  <si>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</si>
  <si>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</si>
  <si>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</si>
  <si>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</si>
  <si>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</si>
  <si>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</si>
  <si>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</si>
  <si>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</si>
  <si>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</si>
  <si>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</si>
  <si>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</si>
  <si>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</si>
  <si>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</si>
  <si>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</si>
  <si>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</si>
  <si>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</si>
  <si>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</si>
  <si>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</si>
  <si>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</si>
  <si>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</si>
  <si>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</si>
  <si>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</si>
  <si>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</si>
  <si>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</si>
  <si>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</si>
  <si>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</si>
  <si>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</si>
  <si>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</si>
  <si>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</si>
  <si>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</si>
  <si>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</si>
  <si>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</si>
  <si>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</si>
  <si>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</si>
  <si>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</si>
  <si>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</si>
  <si>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</si>
  <si>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</si>
  <si>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</si>
  <si>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</si>
  <si>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</si>
  <si>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</si>
  <si>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</si>
  <si>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</si>
  <si>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</si>
  <si>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</si>
  <si>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</si>
  <si>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</si>
  <si>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</si>
  <si>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</si>
  <si>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</si>
  <si>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</si>
  <si>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</si>
  <si>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</si>
  <si>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</si>
  <si>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</si>
  <si>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</si>
  <si>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</si>
  <si>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</si>
  <si>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</si>
  <si>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</si>
  <si>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</si>
  <si>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</si>
  <si>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</si>
  <si>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</si>
  <si>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</si>
  <si>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</si>
  <si>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</si>
  <si>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</si>
  <si>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</si>
  <si>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</si>
  <si>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</si>
  <si>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</si>
  <si>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</si>
  <si>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</si>
  <si>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</si>
  <si>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</si>
  <si>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</si>
  <si>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</si>
  <si>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</si>
  <si>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</si>
  <si>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</si>
  <si>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</si>
  <si>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</si>
  <si>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</si>
  <si>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</si>
  <si>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</si>
  <si>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</si>
  <si>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</si>
  <si>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</si>
  <si>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</si>
  <si>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</si>
  <si>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</si>
  <si>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</si>
  <si>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</si>
  <si>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</si>
  <si>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</si>
  <si>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</si>
  <si>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</si>
  <si>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</si>
  <si>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</si>
  <si>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</si>
  <si>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</si>
  <si>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</si>
  <si>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</si>
  <si>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</si>
  <si>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</si>
  <si>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</si>
  <si>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</si>
  <si>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</si>
  <si>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</si>
  <si>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</si>
  <si>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</si>
  <si>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</si>
  <si>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</si>
  <si>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</si>
  <si>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</si>
  <si>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</si>
  <si>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</si>
  <si>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</si>
  <si>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</si>
  <si>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</si>
  <si>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</si>
  <si>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</si>
  <si>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</si>
  <si>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</si>
  <si>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</si>
  <si>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</si>
  <si>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</si>
  <si>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</si>
  <si>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</si>
  <si>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</si>
  <si>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</si>
  <si>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</si>
  <si>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</si>
  <si>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</si>
  <si>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</si>
  <si>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</si>
  <si>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</si>
  <si>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</si>
  <si>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</si>
  <si>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</si>
  <si>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</si>
  <si>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</si>
  <si>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</si>
  <si>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</si>
  <si>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</si>
  <si>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</si>
  <si>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</si>
  <si>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</si>
  <si>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</si>
  <si>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</si>
  <si>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</si>
  <si>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</si>
  <si>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</si>
  <si>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</si>
  <si>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</si>
  <si>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</si>
  <si>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</si>
  <si>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</si>
  <si>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</si>
  <si>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</si>
  <si>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</si>
  <si>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</si>
  <si>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</si>
  <si>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</si>
  <si>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</si>
  <si>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</si>
  <si>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</si>
  <si>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</si>
  <si>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</si>
  <si>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</si>
  <si>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</si>
  <si>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</si>
  <si>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</si>
  <si>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</si>
  <si>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</si>
  <si>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</si>
  <si>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</si>
  <si>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</si>
  <si>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</si>
  <si>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</si>
  <si>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</si>
  <si>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</si>
  <si>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</si>
  <si>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</si>
  <si>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</si>
  <si>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</si>
  <si>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</si>
  <si>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</si>
  <si>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</si>
  <si>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</si>
  <si>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</si>
  <si>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</si>
  <si>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</si>
  <si>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</si>
  <si>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</si>
  <si>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</si>
  <si>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</si>
  <si>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</si>
  <si>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</si>
  <si>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</si>
  <si>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</si>
  <si>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</si>
  <si>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</si>
  <si>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</si>
  <si>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</si>
  <si>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</si>
  <si>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</si>
  <si>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</si>
  <si>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</si>
  <si>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</si>
  <si>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</si>
  <si>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</si>
  <si>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</si>
  <si>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</si>
  <si>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</si>
  <si>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</si>
  <si>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</si>
  <si>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</si>
  <si>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</si>
  <si>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</si>
  <si>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</si>
  <si>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</si>
  <si>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</si>
  <si>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</si>
  <si>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</si>
  <si>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</si>
  <si>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</si>
  <si>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</si>
  <si>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</si>
  <si>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</si>
  <si>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</si>
  <si>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</si>
  <si>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</si>
  <si>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</si>
  <si>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</si>
  <si>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</si>
  <si>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</si>
  <si>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</si>
  <si>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</si>
  <si>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</si>
  <si>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</si>
  <si>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</si>
  <si>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</si>
  <si>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</si>
  <si>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</si>
  <si>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</si>
  <si>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</si>
  <si>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</si>
  <si>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</si>
  <si>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</si>
  <si>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</si>
  <si>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</si>
  <si>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</si>
  <si>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</si>
  <si>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</si>
  <si>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</si>
  <si>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</si>
  <si>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</si>
  <si>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</si>
  <si>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</si>
  <si>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</si>
  <si>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</si>
  <si>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</si>
  <si>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</si>
  <si>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</si>
  <si>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</si>
  <si>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</si>
  <si>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</si>
  <si>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</si>
  <si>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</si>
  <si>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</si>
  <si>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</si>
  <si>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</si>
  <si>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</si>
  <si>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</si>
  <si>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</si>
  <si>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</si>
  <si>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</si>
  <si>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</si>
  <si>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</si>
  <si>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</si>
  <si>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</si>
  <si>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</si>
  <si>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</si>
  <si>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</si>
  <si>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</si>
  <si>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</si>
  <si>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</si>
  <si>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</si>
  <si>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</si>
  <si>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</si>
  <si>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</si>
  <si>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</si>
  <si>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</si>
  <si>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</si>
  <si>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</si>
  <si>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</si>
  <si>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</si>
  <si>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</si>
  <si>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</si>
  <si>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</si>
  <si>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</si>
  <si>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</si>
  <si>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</si>
  <si>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</si>
  <si>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</si>
  <si>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</si>
  <si>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</si>
  <si>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</si>
  <si>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</si>
  <si>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</si>
  <si>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</si>
  <si>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</si>
  <si>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</si>
  <si>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</si>
  <si>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</si>
  <si>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</si>
  <si>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</si>
  <si>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</si>
  <si>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</si>
  <si>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</si>
  <si>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</si>
  <si>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</si>
  <si>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</si>
  <si>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</si>
  <si>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</si>
  <si>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</si>
  <si>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</si>
  <si>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</si>
  <si>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</si>
  <si>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</si>
  <si>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</si>
  <si>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</si>
  <si>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</si>
  <si>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</si>
  <si>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</si>
  <si>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</si>
  <si>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</si>
  <si>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</si>
  <si>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</si>
  <si>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</si>
  <si>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</si>
  <si>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</si>
  <si>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</si>
  <si>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</si>
  <si>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</si>
  <si>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</si>
  <si>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</si>
  <si>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</si>
  <si>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</si>
  <si>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</si>
  <si>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</si>
  <si>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</si>
  <si>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</si>
  <si>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</si>
  <si>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</si>
  <si>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</si>
  <si>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</si>
  <si>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</si>
  <si>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</si>
  <si>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</si>
  <si>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</si>
  <si>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</si>
  <si>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</si>
  <si>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</si>
  <si>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</si>
  <si>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</si>
  <si>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</si>
  <si>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</si>
  <si>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</si>
  <si>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</si>
  <si>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</si>
  <si>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</si>
  <si>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</si>
  <si>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</si>
  <si>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</si>
  <si>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</si>
  <si>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</si>
  <si>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</si>
  <si>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</si>
  <si>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</si>
  <si>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</si>
  <si>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</si>
  <si>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</si>
  <si>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</si>
  <si>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</si>
  <si>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</si>
  <si>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</si>
  <si>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</si>
  <si>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</si>
  <si>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</si>
  <si>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</si>
  <si>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</si>
  <si>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</si>
  <si>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</si>
  <si>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</si>
  <si>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</si>
  <si>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</si>
  <si>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</si>
  <si>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</si>
  <si>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</si>
  <si>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</si>
  <si>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</si>
  <si>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</si>
  <si>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</si>
  <si>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</si>
  <si>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</si>
  <si>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</si>
  <si>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</si>
  <si>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</si>
  <si>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</si>
  <si>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</si>
  <si>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</si>
  <si>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</si>
  <si>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</si>
  <si>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</si>
  <si>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</si>
  <si>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</si>
  <si>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</si>
  <si>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</si>
  <si>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</si>
  <si>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</si>
  <si>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</si>
  <si>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</si>
  <si>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</si>
  <si>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</si>
  <si>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</si>
  <si>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</si>
  <si>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</si>
  <si>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</si>
  <si>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</si>
  <si>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</si>
  <si>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</si>
  <si>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</si>
  <si>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</si>
  <si>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</si>
  <si>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</si>
  <si>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</si>
  <si>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</si>
  <si>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</si>
  <si>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</si>
  <si>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</si>
  <si>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</si>
  <si>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</si>
  <si>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</si>
  <si>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</si>
  <si>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</si>
  <si>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</si>
  <si>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</si>
  <si>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</si>
  <si>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</si>
  <si>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</si>
  <si>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</si>
  <si>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</si>
  <si>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</si>
  <si>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</si>
  <si>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</si>
  <si>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</si>
  <si>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</si>
  <si>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</si>
  <si>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</si>
  <si>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</si>
  <si>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</si>
  <si>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</si>
  <si>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</si>
  <si>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</si>
  <si>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</si>
  <si>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</si>
  <si>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</si>
  <si>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</si>
  <si>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</si>
  <si>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</si>
  <si>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</si>
  <si>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</si>
  <si>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</si>
  <si>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</si>
  <si>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</si>
  <si>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</si>
  <si>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</si>
  <si>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</si>
  <si>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</si>
  <si>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</si>
  <si>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</si>
  <si>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</si>
  <si>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</si>
  <si>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</si>
  <si>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</si>
  <si>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</si>
  <si>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</si>
  <si>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</si>
  <si>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</si>
  <si>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</si>
  <si>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</si>
  <si>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</si>
  <si>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</si>
  <si>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</si>
  <si>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</si>
  <si>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</si>
  <si>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</si>
  <si>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</si>
  <si>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</si>
  <si>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</si>
  <si>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</si>
  <si>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</si>
  <si>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</si>
  <si>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</si>
  <si>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</si>
  <si>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</si>
  <si>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</si>
  <si>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</si>
  <si>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</si>
  <si>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</si>
  <si>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</si>
  <si>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</si>
  <si>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</si>
  <si>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</si>
  <si>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</si>
  <si>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</si>
  <si>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</si>
  <si>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</si>
  <si>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</si>
  <si>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</si>
  <si>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</si>
  <si>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</si>
  <si>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</si>
  <si>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</si>
  <si>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</si>
  <si>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</si>
  <si>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</si>
  <si>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</si>
  <si>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</si>
  <si>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</si>
  <si>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</si>
  <si>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</si>
  <si>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</si>
  <si>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</si>
  <si>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</si>
  <si>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</si>
  <si>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</si>
  <si>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</si>
  <si>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</si>
  <si>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</si>
  <si>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</si>
  <si>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</si>
  <si>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</si>
  <si>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</si>
  <si>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</si>
  <si>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</si>
  <si>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</si>
  <si>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</si>
  <si>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</si>
  <si>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</si>
  <si>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</si>
  <si>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</si>
  <si>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</si>
  <si>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</si>
  <si>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</si>
  <si>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</si>
  <si>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</si>
  <si>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</si>
  <si>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</si>
  <si>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</si>
  <si>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</si>
  <si>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</si>
  <si>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</si>
  <si>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</si>
  <si>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</si>
  <si>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</si>
  <si>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</si>
  <si>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</si>
  <si>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</si>
  <si>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</si>
  <si>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</si>
  <si>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</si>
  <si>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</si>
  <si>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</si>
  <si>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</si>
  <si>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</si>
  <si>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</si>
  <si>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</si>
  <si>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</si>
  <si>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</si>
  <si>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</si>
  <si>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</si>
  <si>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</si>
  <si>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</si>
  <si>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</si>
  <si>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</si>
  <si>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</si>
  <si>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</si>
  <si>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</si>
  <si>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</si>
  <si>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</si>
  <si>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</si>
  <si>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</si>
  <si>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</si>
  <si>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</si>
  <si>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</si>
  <si>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</si>
  <si>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</si>
  <si>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</si>
  <si>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</si>
  <si>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</si>
  <si>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</si>
  <si>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</si>
  <si>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</si>
  <si>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</si>
  <si>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</si>
  <si>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</si>
  <si>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</si>
  <si>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</si>
  <si>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</si>
  <si>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</si>
  <si>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</si>
  <si>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</si>
  <si>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</si>
  <si>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</si>
  <si>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</si>
  <si>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</si>
  <si>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</si>
  <si>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</si>
  <si>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</si>
  <si>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</si>
  <si>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</si>
  <si>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</si>
  <si>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</si>
  <si>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</si>
  <si>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</si>
  <si>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</si>
  <si>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</si>
  <si>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</si>
  <si>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</si>
  <si>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</si>
  <si>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</si>
  <si>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</si>
  <si>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</si>
  <si>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</si>
  <si>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</si>
  <si>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</si>
  <si>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</si>
  <si>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</si>
  <si>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</si>
  <si>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</si>
  <si>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</si>
  <si>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</si>
  <si>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</si>
  <si>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</si>
  <si>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</si>
  <si>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</si>
  <si>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</si>
  <si>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</si>
  <si>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</si>
  <si>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</si>
  <si>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</si>
  <si>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</si>
  <si>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</si>
  <si>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</si>
  <si>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</si>
  <si>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</si>
  <si>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</si>
  <si>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</si>
  <si>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</si>
  <si>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</si>
  <si>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</si>
  <si>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</si>
  <si>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</si>
  <si>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</si>
  <si>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</si>
  <si>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</si>
  <si>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</si>
  <si>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</si>
  <si>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</si>
  <si>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</si>
  <si>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</si>
  <si>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</si>
  <si>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</si>
  <si>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</si>
  <si>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</si>
  <si>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</si>
  <si>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</si>
  <si>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</si>
  <si>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</si>
  <si>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</si>
  <si>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</si>
  <si>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</si>
  <si>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</si>
  <si>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</si>
  <si>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</si>
  <si>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</si>
  <si>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</si>
  <si>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</si>
  <si>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</si>
  <si>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</si>
  <si>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</si>
  <si>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</si>
  <si>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</si>
  <si>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</si>
  <si>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</si>
  <si>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</si>
  <si>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</si>
  <si>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</si>
  <si>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</si>
  <si>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</si>
  <si>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</si>
  <si>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</si>
  <si>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</si>
  <si>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</si>
  <si>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</si>
  <si>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</si>
  <si>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</si>
  <si>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</si>
  <si>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</si>
  <si>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</si>
  <si>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</si>
  <si>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</si>
  <si>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</si>
  <si>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</si>
  <si>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</si>
  <si>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</si>
  <si>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</si>
  <si>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</si>
  <si>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</si>
  <si>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</si>
  <si>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</si>
  <si>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</si>
  <si>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</si>
  <si>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</si>
  <si>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</si>
  <si>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</si>
  <si>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</si>
  <si>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</si>
  <si>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</si>
  <si>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</si>
  <si>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</si>
  <si>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</si>
  <si>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</si>
  <si>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</si>
  <si>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</si>
  <si>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</si>
  <si>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</si>
  <si>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</si>
  <si>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</si>
  <si>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</si>
  <si>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</si>
  <si>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</si>
  <si>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</si>
  <si>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</si>
  <si>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</si>
  <si>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</si>
  <si>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</si>
  <si>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</si>
  <si>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</si>
  <si>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</si>
  <si>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</si>
  <si>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</si>
  <si>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</si>
  <si>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</si>
  <si>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</si>
  <si>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</si>
  <si>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</si>
  <si>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</si>
  <si>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</si>
  <si>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</si>
  <si>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</si>
  <si>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</si>
  <si>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</si>
  <si>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</si>
  <si>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</si>
  <si>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</si>
  <si>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</si>
  <si>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</si>
  <si>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</si>
  <si>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</si>
  <si>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</si>
  <si>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</si>
  <si>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</si>
  <si>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</si>
  <si>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</si>
  <si>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</si>
  <si>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</si>
  <si>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</si>
  <si>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</si>
  <si>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</si>
  <si>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</si>
  <si>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</si>
  <si>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</si>
  <si>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</si>
  <si>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</si>
  <si>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</si>
  <si>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</si>
  <si>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</si>
  <si>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</si>
  <si>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</si>
  <si>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</si>
  <si>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</si>
  <si>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</si>
  <si>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</si>
  <si>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</si>
  <si>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</si>
  <si>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</si>
  <si>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</si>
  <si>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</si>
  <si>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</si>
  <si>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</si>
  <si>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</si>
  <si>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</si>
  <si>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</si>
  <si>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</si>
  <si>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</si>
  <si>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</si>
  <si>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</si>
  <si>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</si>
  <si>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</si>
  <si>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</si>
  <si>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</si>
  <si>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</si>
  <si>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</si>
  <si>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</si>
  <si>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</si>
  <si>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</si>
  <si>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</si>
  <si>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</si>
  <si>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</si>
  <si>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</si>
  <si>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</si>
  <si>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</si>
  <si>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</si>
  <si>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</si>
  <si>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</si>
  <si>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</si>
  <si>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</si>
  <si>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</si>
  <si>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</si>
  <si>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</si>
  <si>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</si>
  <si>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</si>
  <si>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</si>
  <si>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</si>
  <si>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</si>
  <si>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</si>
  <si>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</si>
  <si>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</si>
  <si>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</si>
  <si>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</si>
  <si>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</si>
  <si>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</si>
  <si>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</si>
  <si>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</si>
  <si>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</si>
  <si>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</si>
  <si>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</si>
  <si>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</si>
  <si>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</si>
  <si>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</si>
  <si>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</si>
  <si>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</si>
  <si>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</si>
  <si>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</si>
  <si>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</si>
  <si>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</si>
  <si>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</si>
  <si>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</si>
  <si>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</si>
  <si>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</si>
  <si>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</si>
  <si>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</si>
  <si>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</si>
  <si>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</si>
  <si>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</si>
  <si>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</si>
  <si>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</si>
  <si>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</si>
  <si>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</si>
  <si>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</si>
  <si>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</si>
  <si>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</si>
  <si>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</si>
  <si>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</si>
  <si>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</si>
  <si>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</si>
  <si>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</si>
  <si>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</si>
  <si>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</si>
  <si>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</si>
  <si>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</si>
  <si>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</si>
  <si>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</si>
  <si>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</si>
  <si>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</si>
  <si>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</si>
  <si>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</si>
  <si>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</si>
  <si>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</si>
  <si>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</si>
  <si>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</si>
  <si>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</si>
  <si>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</si>
  <si>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</si>
  <si>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</si>
  <si>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</si>
  <si>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</si>
  <si>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</si>
  <si>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</si>
  <si>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</si>
  <si>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</si>
  <si>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</si>
  <si>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</si>
  <si>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</si>
  <si>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</si>
  <si>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</si>
  <si>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</si>
  <si>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</si>
  <si>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</si>
  <si>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</si>
  <si>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</si>
  <si>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</si>
  <si>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</si>
  <si>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</si>
  <si>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</si>
  <si>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</si>
  <si>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</si>
  <si>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</si>
  <si>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</si>
  <si>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</si>
  <si>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</si>
  <si>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</si>
  <si>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</si>
  <si>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</si>
  <si>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</si>
  <si>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</si>
  <si>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</si>
  <si>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</si>
  <si>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</si>
  <si>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</si>
  <si>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</si>
  <si>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</si>
  <si>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</si>
  <si>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</si>
  <si>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</si>
  <si>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</si>
  <si>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</si>
  <si>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</si>
  <si>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</si>
  <si>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</si>
  <si>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</si>
  <si>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</si>
  <si>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</si>
  <si>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</si>
  <si>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</si>
  <si>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</si>
  <si>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</si>
  <si>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</si>
  <si>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</si>
  <si>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</si>
  <si>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</si>
  <si>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</si>
  <si>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</si>
  <si>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</si>
  <si>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</si>
  <si>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</si>
  <si>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</si>
  <si>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</si>
  <si>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</si>
  <si>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</si>
  <si>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</si>
  <si>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</si>
  <si>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</si>
  <si>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</si>
  <si>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</si>
  <si>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</si>
  <si>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</si>
  <si>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</si>
  <si>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</si>
  <si>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</si>
  <si>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</si>
  <si>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</si>
  <si>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</si>
  <si>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</si>
  <si>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</si>
  <si>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</si>
  <si>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</si>
  <si>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</si>
  <si>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</si>
  <si>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</si>
  <si>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</si>
  <si>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</si>
  <si>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</si>
  <si>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</si>
  <si>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</si>
  <si>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</si>
  <si>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</si>
  <si>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</si>
  <si>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</si>
  <si>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</si>
  <si>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</si>
  <si>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</si>
  <si>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</si>
  <si>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</si>
  <si>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</si>
  <si>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</si>
  <si>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</si>
  <si>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</si>
  <si>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</si>
  <si>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</si>
  <si>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</si>
  <si>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</si>
  <si>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</si>
  <si>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</si>
  <si>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</si>
  <si>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</si>
  <si>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</si>
  <si>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</si>
  <si>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</si>
  <si>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</si>
  <si>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</si>
  <si>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</si>
  <si>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</si>
  <si>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</si>
  <si>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</si>
  <si>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</si>
  <si>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</si>
  <si>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</si>
  <si>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</si>
  <si>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</si>
  <si>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</si>
  <si>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</si>
  <si>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</si>
  <si>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</si>
  <si>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</si>
  <si>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</si>
  <si>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</si>
  <si>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</si>
  <si>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</si>
  <si>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</si>
  <si>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</si>
  <si>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</si>
  <si>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</si>
  <si>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</si>
  <si>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</si>
  <si>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</si>
  <si>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</si>
  <si>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</si>
  <si>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</si>
  <si>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</si>
  <si>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</si>
  <si>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</si>
  <si>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</si>
  <si>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</si>
  <si>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</si>
  <si>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</si>
  <si>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</si>
  <si>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</si>
  <si>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</si>
  <si>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</si>
  <si>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</si>
  <si>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</si>
  <si>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</si>
  <si>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</si>
  <si>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</si>
  <si>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</si>
  <si>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</si>
  <si>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</si>
  <si>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</si>
  <si>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</si>
  <si>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</si>
  <si>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</si>
  <si>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</si>
  <si>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</si>
  <si>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</si>
  <si>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</si>
  <si>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</si>
  <si>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</si>
  <si>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</si>
  <si>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</si>
  <si>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</si>
  <si>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</si>
  <si>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</si>
  <si>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</si>
  <si>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</si>
  <si>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</si>
  <si>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</si>
  <si>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</si>
  <si>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</si>
  <si>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</si>
  <si>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</si>
  <si>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</si>
  <si>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</si>
  <si>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</si>
  <si>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</si>
  <si>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</si>
  <si>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</si>
  <si>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</si>
  <si>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</si>
  <si>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</si>
  <si>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</si>
  <si>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</si>
  <si>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</si>
  <si>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</si>
  <si>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</si>
  <si>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</si>
  <si>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</si>
  <si>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</si>
  <si>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</si>
  <si>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</si>
  <si>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</si>
  <si>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</si>
  <si>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</si>
  <si>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</si>
  <si>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</si>
  <si>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</si>
  <si>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</si>
  <si>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</si>
  <si>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</si>
  <si>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</si>
  <si>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</si>
  <si>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</si>
  <si>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</si>
  <si>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</si>
  <si>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</si>
  <si>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</si>
  <si>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</si>
  <si>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</si>
  <si>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</si>
  <si>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</si>
  <si>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</si>
  <si>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</si>
  <si>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</si>
  <si>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</si>
  <si>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</si>
  <si>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</si>
  <si>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</si>
  <si>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</si>
  <si>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</si>
  <si>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</si>
  <si>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</si>
  <si>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</si>
  <si>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</si>
  <si>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</si>
  <si>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</si>
  <si>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</si>
  <si>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</si>
  <si>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</si>
  <si>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</si>
  <si>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</si>
  <si>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</si>
  <si>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</si>
  <si>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</si>
  <si>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</si>
  <si>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</si>
  <si>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</si>
  <si>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</si>
  <si>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</si>
  <si>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</si>
  <si>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</si>
  <si>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</si>
  <si>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</si>
  <si>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</si>
  <si>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</si>
  <si>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</si>
  <si>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</si>
  <si>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</si>
  <si>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</si>
  <si>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</si>
  <si>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</si>
  <si>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</si>
  <si>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</si>
  <si>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</si>
  <si>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</si>
  <si>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</si>
  <si>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</si>
  <si>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</si>
  <si>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</si>
  <si>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</si>
  <si>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</si>
  <si>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</si>
  <si>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</si>
  <si>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</si>
  <si>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</si>
  <si>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</si>
  <si>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</si>
  <si>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</si>
  <si>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</si>
  <si>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</si>
  <si>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</si>
  <si>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</si>
  <si>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</si>
  <si>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</si>
  <si>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</si>
  <si>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</si>
  <si>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</si>
  <si>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</si>
  <si>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</si>
  <si>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</si>
  <si>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</si>
  <si>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</si>
  <si>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</si>
  <si>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</si>
  <si>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</si>
  <si>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</si>
  <si>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</si>
  <si>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</si>
  <si>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</si>
  <si>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</si>
  <si>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</si>
  <si>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</si>
  <si>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</si>
  <si>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</si>
  <si>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</si>
  <si>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</si>
  <si>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</si>
  <si>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</si>
  <si>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</si>
  <si>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</si>
  <si>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</si>
  <si>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</si>
  <si>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</si>
  <si>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</si>
  <si>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</si>
  <si>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</si>
  <si>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</si>
  <si>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</si>
  <si>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</si>
  <si>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</si>
  <si>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</si>
  <si>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</si>
  <si>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</si>
  <si>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</si>
  <si>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</si>
  <si>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</si>
  <si>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</si>
  <si>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</si>
  <si>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</si>
  <si>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</si>
  <si>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</si>
  <si>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</si>
  <si>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</si>
  <si>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</si>
  <si>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</si>
  <si>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</si>
  <si>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</si>
  <si>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</si>
  <si>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</si>
  <si>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</si>
  <si>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</si>
  <si>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</si>
  <si>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</si>
  <si>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</si>
  <si>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</si>
  <si>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</si>
  <si>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</si>
  <si>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</si>
  <si>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</si>
  <si>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</si>
  <si>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</si>
  <si>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</si>
  <si>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</si>
  <si>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</si>
  <si>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</si>
  <si>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</si>
  <si>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</si>
  <si>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</si>
  <si>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</si>
  <si>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</si>
  <si>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</si>
  <si>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</si>
  <si>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</si>
  <si>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</si>
  <si>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</si>
  <si>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</si>
  <si>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</si>
  <si>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</si>
  <si>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</si>
  <si>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</si>
  <si>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</si>
  <si>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</si>
  <si>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</si>
  <si>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</si>
  <si>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</si>
  <si>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</si>
  <si>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</si>
  <si>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</si>
  <si>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</si>
  <si>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</si>
  <si>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</si>
  <si>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</si>
  <si>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</si>
  <si>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</si>
  <si>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</si>
  <si>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</si>
  <si>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</si>
  <si>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</si>
  <si>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</si>
  <si>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</si>
  <si>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</si>
  <si>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</si>
  <si>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</si>
  <si>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</si>
  <si>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</si>
  <si>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</si>
  <si>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</si>
  <si>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</si>
  <si>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</si>
  <si>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</si>
  <si>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</si>
  <si>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</si>
  <si>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</si>
  <si>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</si>
  <si>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</si>
  <si>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</si>
  <si>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</si>
  <si>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</si>
  <si>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</si>
  <si>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</si>
  <si>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</si>
  <si>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</si>
  <si>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</si>
  <si>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</si>
  <si>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</si>
  <si>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</si>
  <si>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</si>
  <si>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</si>
  <si>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</si>
  <si>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</si>
  <si>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</si>
  <si>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</si>
  <si>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</si>
  <si>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</si>
  <si>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</si>
  <si>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</si>
  <si>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</si>
  <si>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</si>
  <si>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</si>
  <si>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</si>
  <si>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</si>
  <si>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</si>
  <si>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</si>
  <si>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</si>
  <si>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</si>
  <si>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</si>
  <si>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</si>
  <si>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</si>
  <si>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</si>
  <si>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</si>
  <si>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</si>
  <si>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</si>
  <si>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</si>
  <si>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</si>
  <si>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</si>
  <si>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</si>
  <si>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</si>
  <si>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</si>
  <si>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</si>
  <si>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</si>
  <si>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</si>
  <si>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</si>
  <si>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</si>
  <si>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</si>
  <si>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</si>
  <si>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</si>
  <si>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</si>
  <si>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</si>
  <si>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</si>
  <si>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</si>
  <si>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</si>
  <si>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</si>
  <si>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</si>
  <si>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</si>
  <si>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</si>
  <si>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</si>
  <si>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</si>
  <si>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</si>
  <si>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</si>
  <si>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</si>
  <si>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</si>
  <si>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</si>
  <si>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</si>
  <si>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</si>
  <si>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</si>
  <si>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</si>
  <si>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</si>
  <si>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</si>
  <si>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</si>
  <si>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</si>
  <si>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</si>
  <si>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</si>
  <si>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</si>
  <si>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</si>
  <si>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</si>
  <si>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</si>
  <si>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</si>
  <si>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</si>
  <si>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</si>
  <si>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</si>
  <si>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</si>
  <si>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</si>
  <si>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</si>
  <si>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</si>
  <si>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</si>
  <si>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</si>
  <si>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</si>
  <si>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</si>
  <si>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</si>
  <si>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</si>
  <si>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</si>
  <si>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</si>
  <si>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</si>
  <si>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</si>
  <si>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</si>
  <si>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</si>
  <si>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</si>
  <si>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</si>
  <si>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</si>
  <si>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</si>
  <si>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</si>
  <si>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</si>
  <si>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</si>
  <si>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</si>
  <si>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</si>
  <si>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</si>
  <si>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</si>
  <si>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</si>
  <si>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</si>
  <si>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</si>
  <si>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</si>
  <si>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</si>
  <si>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</si>
  <si>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</si>
  <si>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</si>
  <si>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</si>
  <si>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</si>
  <si>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</si>
  <si>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</si>
  <si>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</si>
  <si>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</si>
  <si>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</si>
  <si>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</si>
  <si>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</si>
  <si>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</si>
  <si>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</si>
  <si>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</si>
  <si>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</si>
  <si>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</si>
  <si>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</si>
  <si>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</si>
  <si>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</si>
  <si>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</si>
  <si>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</si>
  <si>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</si>
  <si>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</si>
  <si>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</si>
  <si>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</si>
  <si>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</si>
  <si>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</si>
  <si>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</si>
  <si>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</si>
  <si>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</si>
  <si>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</si>
  <si>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</si>
  <si>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</si>
  <si>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</si>
  <si>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</si>
  <si>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</si>
  <si>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</si>
  <si>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</si>
  <si>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</si>
  <si>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</si>
  <si>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</si>
  <si>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</si>
  <si>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</si>
  <si>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</si>
  <si>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</si>
  <si>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</si>
  <si>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</si>
  <si>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</si>
  <si>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</si>
  <si>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</si>
  <si>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</si>
  <si>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</si>
  <si>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</si>
  <si>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</si>
  <si>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</si>
  <si>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</si>
  <si>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</si>
  <si>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</si>
  <si>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</si>
  <si>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</si>
  <si>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</si>
  <si>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</si>
  <si>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</si>
  <si>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</si>
  <si>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</si>
  <si>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</si>
  <si>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</si>
  <si>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</si>
  <si>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</si>
  <si>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</si>
  <si>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</si>
  <si>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</si>
  <si>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</si>
  <si>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</si>
  <si>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</si>
  <si>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</si>
  <si>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</si>
  <si>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</si>
  <si>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</si>
  <si>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</si>
  <si>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</si>
  <si>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</si>
  <si>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</si>
  <si>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</si>
  <si>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</si>
  <si>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</si>
  <si>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</si>
  <si>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</si>
  <si>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</si>
  <si>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</si>
  <si>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</si>
  <si>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</si>
  <si>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</si>
  <si>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</si>
  <si>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</si>
  <si>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</si>
  <si>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</si>
  <si>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</si>
  <si>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</si>
  <si>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</si>
  <si>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</si>
  <si>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</si>
  <si>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</si>
  <si>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</si>
  <si>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</si>
  <si>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</si>
  <si>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</si>
  <si>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</si>
  <si>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</si>
  <si>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</si>
  <si>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</si>
  <si>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</si>
  <si>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</si>
  <si>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</si>
  <si>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</si>
  <si>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</si>
  <si>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</si>
  <si>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</si>
  <si>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</si>
  <si>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</si>
  <si>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</si>
  <si>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</si>
  <si>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</si>
  <si>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</si>
  <si>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</si>
  <si>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</si>
  <si>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</si>
  <si>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</si>
  <si>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</si>
  <si>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</si>
  <si>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</si>
  <si>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</si>
  <si>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</si>
  <si>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</si>
  <si>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</si>
  <si>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</si>
  <si>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</si>
  <si>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</si>
  <si>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</si>
  <si>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</si>
  <si>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</si>
  <si>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</si>
  <si>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</si>
  <si>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</si>
  <si>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</si>
  <si>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</si>
  <si>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</si>
  <si>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</si>
  <si>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</si>
  <si>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</si>
  <si>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</si>
  <si>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</si>
  <si>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</si>
  <si>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</si>
  <si>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</si>
  <si>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</si>
  <si>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</si>
  <si>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</si>
  <si>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</si>
  <si>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</si>
  <si>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</si>
  <si>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</si>
  <si>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</si>
  <si>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</si>
  <si>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</si>
  <si>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</si>
  <si>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</si>
  <si>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</si>
  <si>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</si>
  <si>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</si>
  <si>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</si>
  <si>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</si>
  <si>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</si>
  <si>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</si>
  <si>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</si>
  <si>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</si>
  <si>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</si>
  <si>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</si>
  <si>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</si>
  <si>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</si>
  <si>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</si>
  <si>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</si>
  <si>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</si>
  <si>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</si>
  <si>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</si>
  <si>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</si>
  <si>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</si>
  <si>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</si>
  <si>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</si>
  <si>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</si>
  <si>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</si>
  <si>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</si>
  <si>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</si>
  <si>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</si>
  <si>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</si>
  <si>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</si>
  <si>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</si>
  <si>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</si>
  <si>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</si>
  <si>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</si>
  <si>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</si>
  <si>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</si>
  <si>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</si>
  <si>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</si>
  <si>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</si>
  <si>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</si>
  <si>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</si>
  <si>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</si>
  <si>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</si>
  <si>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</si>
  <si>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</si>
  <si>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</si>
  <si>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</si>
  <si>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</si>
  <si>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</si>
  <si>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</si>
  <si>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</si>
  <si>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</si>
  <si>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</si>
  <si>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</si>
  <si>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</si>
  <si>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</si>
  <si>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</si>
  <si>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</si>
  <si>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</si>
  <si>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</si>
  <si>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</si>
  <si>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</si>
  <si>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</si>
  <si>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</si>
  <si>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</si>
  <si>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</si>
  <si>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</si>
  <si>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</si>
  <si>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</si>
  <si>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</si>
  <si>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</si>
  <si>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</si>
  <si>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</si>
  <si>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</si>
  <si>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</si>
  <si>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</si>
  <si>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</si>
  <si>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</si>
  <si>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</si>
  <si>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</si>
  <si>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</si>
  <si>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</si>
  <si>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</si>
  <si>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</si>
  <si>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</si>
  <si>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</si>
  <si>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</si>
  <si>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</si>
  <si>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</si>
  <si>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</si>
  <si>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</si>
  <si>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</si>
  <si>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</si>
  <si>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</si>
  <si>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</si>
  <si>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</si>
  <si>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</si>
  <si>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</si>
  <si>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</si>
  <si>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</si>
  <si>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</si>
  <si>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</si>
  <si>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</si>
  <si>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</si>
  <si>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</si>
  <si>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</si>
  <si>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</si>
  <si>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</si>
  <si>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</si>
  <si>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</si>
  <si>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</si>
  <si>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</si>
  <si>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</si>
  <si>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</si>
  <si>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</si>
  <si>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</si>
  <si>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</si>
  <si>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</si>
  <si>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</si>
  <si>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</si>
  <si>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</si>
  <si>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</si>
  <si>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</si>
  <si>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</si>
  <si>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</si>
  <si>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</si>
  <si>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</si>
  <si>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</si>
  <si>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</si>
  <si>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</si>
  <si>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</si>
  <si>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</si>
  <si>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</si>
  <si>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</si>
  <si>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</si>
  <si>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</si>
  <si>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</si>
  <si>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</si>
  <si>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</si>
  <si>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</si>
  <si>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</si>
  <si>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</si>
  <si>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</si>
  <si>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</si>
  <si>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</si>
  <si>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</si>
  <si>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</si>
  <si>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</si>
  <si>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</si>
  <si>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</si>
  <si>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</si>
  <si>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</si>
  <si>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</si>
  <si>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</si>
  <si>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</si>
  <si>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</si>
  <si>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</si>
  <si>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</si>
  <si>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</si>
  <si>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</si>
  <si>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</si>
  <si>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</si>
  <si>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</si>
  <si>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</si>
  <si>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</si>
  <si>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</si>
  <si>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</si>
  <si>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</si>
  <si>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</si>
  <si>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</si>
  <si>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</si>
  <si>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</si>
  <si>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</si>
  <si>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</si>
  <si>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</si>
  <si>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</si>
  <si>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</si>
  <si>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</si>
  <si>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</si>
  <si>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</si>
  <si>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</si>
  <si>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</si>
  <si>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</si>
  <si>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</si>
  <si>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</si>
  <si>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</si>
  <si>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</si>
  <si>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</si>
  <si>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</si>
  <si>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</si>
  <si>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</si>
  <si>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</si>
  <si>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</si>
  <si>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</si>
  <si>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</si>
  <si>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</si>
  <si>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</si>
  <si>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</si>
  <si>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</si>
  <si>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</si>
  <si>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</si>
  <si>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</si>
  <si>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</si>
  <si>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</si>
  <si>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</si>
  <si>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</si>
  <si>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</si>
  <si>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</si>
  <si>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</si>
  <si>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</si>
  <si>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</si>
  <si>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</si>
  <si>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</si>
  <si>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</si>
  <si>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</si>
  <si>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</si>
  <si>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</si>
  <si>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</si>
  <si>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</si>
  <si>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</si>
  <si>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</si>
  <si>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</si>
  <si>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</si>
  <si>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</si>
  <si>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</si>
  <si>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</si>
  <si>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</si>
  <si>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</si>
  <si>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</si>
  <si>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</si>
  <si>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</si>
  <si>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</si>
  <si>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</si>
  <si>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</si>
  <si>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</si>
  <si>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</si>
  <si>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</si>
  <si>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</si>
  <si>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</si>
  <si>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</si>
  <si>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</si>
  <si>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</si>
  <si>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</si>
  <si>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</si>
  <si>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</si>
  <si>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</si>
  <si>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</si>
  <si>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</si>
  <si>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</si>
  <si>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</si>
  <si>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</si>
  <si>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</si>
  <si>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</si>
  <si>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</si>
  <si>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</si>
  <si>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</si>
  <si>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</si>
  <si>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</si>
  <si>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</si>
  <si>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</si>
  <si>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</si>
  <si>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</si>
  <si>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</si>
  <si>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</si>
  <si>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</si>
  <si>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</si>
  <si>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</si>
  <si>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</si>
  <si>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</si>
  <si>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</si>
  <si>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</si>
  <si>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</si>
  <si>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</si>
  <si>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</si>
  <si>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</si>
  <si>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</si>
  <si>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</si>
  <si>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</si>
  <si>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</si>
  <si>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</si>
  <si>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</si>
  <si>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</si>
  <si>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</si>
  <si>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</si>
  <si>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</si>
  <si>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</si>
  <si>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</si>
  <si>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</si>
  <si>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</si>
  <si>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</si>
  <si>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</si>
  <si>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</si>
  <si>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</si>
  <si>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</si>
  <si>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</si>
  <si>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</si>
  <si>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</si>
  <si>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</si>
  <si>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</si>
  <si>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</si>
  <si>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</si>
  <si>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</si>
  <si>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</si>
  <si>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</si>
  <si>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</si>
  <si>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</si>
  <si>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</si>
  <si>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</si>
  <si>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</si>
  <si>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</si>
  <si>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</si>
  <si>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</si>
  <si>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</si>
  <si>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</si>
  <si>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</si>
  <si>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</si>
  <si>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</si>
  <si>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</si>
  <si>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</si>
  <si>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</si>
  <si>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</si>
  <si>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</si>
  <si>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</si>
  <si>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</si>
  <si>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</si>
  <si>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</si>
  <si>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</si>
  <si>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</si>
  <si>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</si>
  <si>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</si>
  <si>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</si>
  <si>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</si>
  <si>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</si>
  <si>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</si>
  <si>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</si>
  <si>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</si>
  <si>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</si>
  <si>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</si>
  <si>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</si>
  <si>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</si>
  <si>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</si>
  <si>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</si>
  <si>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</si>
  <si>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</si>
  <si>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</si>
  <si>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</si>
  <si>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</si>
  <si>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</si>
  <si>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</si>
  <si>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</si>
  <si>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</si>
  <si>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</si>
  <si>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</si>
  <si>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</si>
  <si>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</si>
  <si>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</si>
  <si>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</si>
  <si>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</si>
  <si>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</si>
  <si>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</si>
  <si>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</si>
  <si>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</si>
  <si>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</si>
  <si>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</si>
  <si>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</si>
  <si>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</si>
  <si>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</si>
  <si>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</si>
  <si>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</si>
  <si>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</si>
  <si>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</si>
  <si>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</si>
  <si>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</si>
  <si>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</si>
  <si>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</si>
  <si>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</si>
  <si>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</si>
  <si>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</si>
  <si>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</si>
  <si>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</si>
  <si>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</si>
  <si>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</si>
  <si>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</si>
  <si>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</si>
  <si>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</si>
  <si>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</si>
  <si>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</si>
  <si>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</si>
  <si>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</si>
  <si>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</si>
  <si>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</si>
  <si>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</si>
  <si>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</si>
  <si>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</si>
  <si>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</si>
  <si>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</si>
  <si>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</si>
  <si>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</si>
  <si>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</si>
  <si>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</si>
  <si>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</si>
  <si>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</si>
  <si>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</si>
  <si>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</si>
  <si>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</si>
  <si>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</si>
  <si>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</si>
  <si>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</si>
  <si>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</si>
  <si>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</si>
  <si>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</si>
  <si>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</si>
  <si>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</si>
  <si>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</si>
  <si>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</si>
  <si>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</si>
  <si>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</si>
  <si>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</si>
  <si>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</si>
  <si>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</si>
  <si>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</si>
  <si>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</si>
  <si>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</si>
  <si>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</si>
  <si>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</si>
  <si>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</si>
  <si>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</si>
  <si>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</si>
  <si>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</si>
  <si>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</si>
  <si>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</si>
  <si>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</si>
  <si>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</si>
  <si>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</si>
  <si>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</si>
  <si>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</si>
  <si>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</si>
  <si>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</si>
  <si>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</si>
  <si>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</si>
  <si>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</si>
  <si>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</si>
  <si>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</si>
  <si>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</si>
  <si>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</si>
  <si>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</si>
  <si>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</si>
  <si>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</si>
  <si>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</si>
  <si>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</si>
  <si>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</si>
  <si>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</si>
  <si>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</si>
  <si>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</si>
  <si>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</si>
  <si>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</si>
  <si>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</si>
  <si>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</si>
  <si>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</si>
  <si>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</si>
  <si>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</si>
  <si>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</si>
  <si>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</si>
  <si>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</si>
  <si>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</si>
  <si>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</si>
  <si>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</si>
  <si>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</si>
  <si>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</si>
  <si>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</si>
  <si>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</si>
  <si>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</si>
  <si>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</si>
  <si>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</si>
  <si>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</si>
  <si>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</si>
  <si>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</si>
  <si>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</si>
  <si>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</si>
  <si>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</si>
  <si>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</si>
  <si>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</si>
  <si>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</si>
  <si>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</si>
  <si>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</si>
  <si>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</si>
  <si>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</si>
  <si>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</si>
  <si>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</si>
  <si>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</si>
  <si>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</si>
  <si>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</si>
  <si>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</si>
  <si>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</si>
  <si>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</si>
  <si>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</si>
  <si>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</si>
  <si>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</si>
  <si>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</si>
  <si>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</si>
  <si>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</si>
  <si>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</si>
  <si>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</si>
  <si>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</si>
  <si>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</si>
  <si>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</si>
  <si>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</si>
  <si>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</si>
  <si>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</si>
  <si>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</si>
  <si>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</si>
  <si>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</si>
  <si>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</si>
  <si>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</si>
  <si>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</si>
  <si>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</si>
  <si>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</si>
  <si>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</si>
  <si>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</si>
  <si>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</si>
  <si>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</si>
  <si>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</si>
  <si>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</si>
  <si>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</si>
  <si>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</si>
  <si>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</si>
  <si>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</si>
  <si>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</si>
  <si>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</si>
  <si>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</si>
  <si>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</si>
  <si>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</si>
  <si>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</si>
  <si>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</si>
  <si>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</si>
  <si>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</si>
  <si>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</si>
  <si>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</si>
  <si>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</si>
  <si>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</si>
  <si>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</si>
  <si>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</si>
  <si>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</si>
  <si>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</si>
  <si>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</si>
  <si>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</si>
  <si>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</si>
  <si>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</si>
  <si>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</si>
  <si>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</si>
  <si>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</si>
  <si>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</si>
  <si>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</si>
  <si>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</si>
  <si>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</si>
  <si>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</si>
  <si>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</si>
  <si>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</si>
  <si>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</si>
  <si>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</si>
  <si>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</si>
  <si>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</si>
  <si>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</si>
  <si>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</si>
  <si>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</si>
  <si>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</si>
  <si>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</si>
  <si>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</si>
  <si>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</si>
  <si>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</si>
  <si>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</si>
  <si>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</si>
  <si>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</si>
  <si>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</si>
  <si>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</si>
  <si>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</si>
  <si>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</si>
  <si>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</si>
  <si>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</si>
  <si>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</si>
  <si>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</si>
  <si>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</si>
  <si>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</si>
  <si>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</si>
  <si>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</si>
  <si>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</si>
  <si>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</si>
  <si>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</si>
  <si>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</si>
  <si>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</si>
  <si>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</si>
  <si>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</si>
  <si>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</si>
  <si>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</si>
  <si>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</si>
  <si>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</si>
  <si>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</si>
  <si>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</si>
  <si>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</si>
  <si>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</si>
  <si>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</si>
  <si>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</si>
  <si>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</si>
  <si>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</si>
  <si>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</si>
  <si>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</si>
  <si>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</si>
  <si>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</si>
  <si>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</si>
  <si>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</si>
  <si>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</si>
  <si>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</si>
  <si>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</si>
  <si>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</si>
  <si>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</si>
  <si>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</si>
  <si>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</si>
  <si>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</si>
  <si>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</si>
  <si>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</si>
  <si>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</si>
  <si>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</si>
  <si>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</si>
  <si>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</si>
  <si>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</si>
  <si>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</si>
  <si>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</si>
  <si>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</si>
  <si>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</si>
  <si>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</si>
  <si>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</si>
  <si>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</si>
  <si>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</si>
  <si>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</si>
  <si>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</si>
  <si>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</si>
  <si>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</si>
  <si>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</si>
  <si>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</si>
  <si>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</si>
  <si>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</si>
  <si>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</si>
  <si>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</si>
  <si>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</si>
  <si>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</si>
  <si>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</si>
  <si>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</si>
  <si>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</si>
  <si>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</si>
  <si>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</si>
  <si>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</si>
  <si>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</si>
  <si>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</si>
  <si>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</si>
  <si>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</si>
  <si>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</si>
  <si>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</si>
  <si>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</si>
  <si>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</si>
  <si>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</si>
  <si>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</si>
  <si>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</si>
  <si>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</si>
  <si>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</si>
  <si>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</si>
  <si>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</si>
  <si>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</si>
  <si>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</si>
  <si>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</si>
  <si>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</si>
  <si>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</si>
  <si>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</si>
  <si>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</si>
  <si>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</si>
  <si>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</si>
  <si>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</si>
  <si>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</si>
  <si>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</si>
  <si>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</si>
  <si>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</si>
  <si>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</si>
  <si>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</si>
  <si>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</si>
  <si>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</si>
  <si>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</si>
  <si>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</si>
  <si>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</si>
  <si>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</si>
  <si>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</si>
  <si>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</si>
  <si>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</si>
  <si>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</si>
  <si>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</si>
  <si>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</si>
  <si>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</si>
  <si>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</si>
  <si>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</si>
  <si>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</si>
  <si>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</si>
  <si>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</si>
  <si>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</si>
  <si>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</si>
  <si>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</si>
  <si>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</si>
  <si>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</si>
  <si>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</si>
  <si>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</si>
  <si>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</si>
  <si>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</si>
  <si>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</si>
  <si>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</si>
  <si>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</si>
  <si>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</si>
  <si>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</si>
  <si>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</si>
  <si>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</si>
  <si>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</si>
  <si>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</si>
  <si>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</si>
  <si>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</si>
  <si>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</si>
  <si>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</si>
  <si>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</si>
  <si>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</si>
  <si>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</si>
  <si>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</si>
  <si>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</si>
  <si>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</si>
  <si>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</si>
  <si>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</si>
  <si>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</si>
  <si>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</si>
  <si>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</si>
  <si>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</si>
  <si>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</si>
  <si>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</si>
  <si>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</si>
  <si>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</si>
  <si>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</si>
  <si>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</si>
  <si>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</si>
  <si>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</si>
  <si>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</si>
  <si>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</si>
  <si>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</si>
  <si>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</si>
  <si>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</si>
  <si>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</si>
  <si>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</si>
  <si>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</si>
  <si>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</si>
  <si>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</si>
  <si>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</si>
  <si>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</si>
  <si>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</si>
  <si>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</si>
  <si>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</si>
  <si>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</si>
  <si>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</si>
  <si>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</si>
  <si>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</si>
  <si>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</si>
  <si>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</si>
  <si>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</si>
  <si>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</si>
  <si>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</si>
  <si>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</si>
  <si>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</si>
  <si>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</si>
  <si>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</si>
  <si>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</si>
  <si>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</si>
  <si>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</si>
  <si>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</si>
  <si>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</si>
  <si>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</si>
  <si>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</si>
  <si>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</si>
  <si>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</si>
  <si>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</si>
  <si>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</si>
  <si>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</si>
  <si>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</si>
  <si>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</si>
  <si>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</si>
  <si>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</si>
  <si>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</si>
  <si>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</si>
  <si>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</si>
  <si>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</si>
  <si>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</si>
  <si>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</si>
  <si>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</si>
  <si>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</si>
  <si>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</si>
  <si>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</si>
  <si>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</si>
  <si>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</si>
  <si>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</si>
  <si>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</si>
  <si>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</si>
  <si>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</si>
  <si>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</si>
  <si>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</si>
  <si>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</si>
  <si>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</si>
  <si>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</si>
  <si>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</si>
  <si>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</si>
  <si>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</si>
  <si>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</si>
  <si>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</si>
  <si>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</si>
  <si>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</si>
  <si>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</si>
  <si>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</si>
  <si>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</si>
  <si>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</si>
  <si>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</si>
  <si>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</si>
  <si>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</si>
  <si>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</si>
  <si>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</si>
  <si>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</si>
  <si>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</si>
  <si>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</si>
  <si>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</si>
  <si>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</si>
  <si>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</si>
  <si>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</si>
  <si>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</si>
  <si>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</si>
  <si>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</si>
  <si>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</si>
  <si>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</si>
  <si>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</si>
  <si>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</si>
  <si>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</si>
  <si>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</si>
  <si>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</si>
  <si>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</si>
  <si>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</si>
  <si>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</si>
  <si>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</si>
  <si>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</si>
  <si>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</si>
  <si>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</si>
  <si>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</si>
  <si>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</si>
  <si>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</si>
  <si>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</si>
  <si>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</si>
  <si>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</si>
  <si>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</si>
  <si>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</si>
  <si>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</si>
  <si>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</si>
  <si>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</si>
  <si>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</si>
  <si>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</si>
  <si>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</si>
  <si>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</si>
  <si>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</si>
  <si>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</si>
  <si>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</si>
  <si>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</si>
  <si>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</si>
  <si>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</si>
  <si>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</si>
  <si>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</si>
  <si>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</si>
  <si>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</si>
  <si>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</si>
  <si>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</si>
  <si>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</si>
  <si>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</si>
  <si>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</si>
  <si>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</si>
  <si>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</si>
  <si>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</si>
  <si>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</si>
  <si>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</si>
  <si>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</si>
  <si>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</si>
  <si>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</si>
  <si>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</si>
  <si>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</si>
  <si>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</si>
  <si>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</si>
  <si>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</si>
  <si>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</si>
  <si>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</si>
  <si>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</si>
  <si>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</si>
  <si>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</si>
  <si>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</si>
  <si>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</si>
  <si>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</si>
  <si>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</si>
  <si>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</si>
  <si>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</si>
  <si>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</si>
  <si>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</si>
  <si>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</si>
  <si>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</si>
  <si>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</si>
  <si>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</si>
  <si>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</si>
  <si>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</si>
  <si>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</si>
  <si>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</si>
  <si>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</si>
  <si>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</si>
  <si>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</si>
  <si>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</si>
  <si>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</si>
  <si>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</si>
  <si>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</si>
  <si>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</si>
  <si>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</si>
  <si>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</si>
  <si>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</si>
  <si>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</si>
  <si>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</si>
  <si>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</si>
  <si>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</si>
  <si>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</si>
  <si>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</si>
  <si>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</si>
  <si>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</si>
  <si>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</si>
  <si>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</si>
  <si>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</si>
  <si>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</si>
  <si>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</si>
  <si>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</si>
  <si>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</si>
  <si>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</si>
  <si>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</si>
  <si>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</si>
  <si>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</si>
  <si>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</si>
  <si>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</si>
  <si>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</si>
  <si>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</si>
  <si>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</si>
  <si>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</si>
  <si>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</si>
  <si>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</si>
  <si>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</si>
  <si>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</si>
  <si>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</si>
  <si>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</si>
  <si>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</si>
  <si>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</si>
  <si>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</si>
  <si>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</si>
  <si>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</si>
  <si>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</si>
  <si>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</si>
  <si>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</si>
  <si>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</si>
  <si>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</si>
  <si>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</si>
  <si>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</si>
  <si>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</si>
  <si>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</si>
  <si>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</si>
  <si>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</si>
  <si>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</si>
  <si>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</si>
  <si>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</si>
  <si>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</si>
  <si>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</si>
  <si>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</si>
  <si>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</si>
  <si>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</si>
  <si>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</si>
  <si>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</si>
  <si>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</si>
  <si>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</si>
  <si>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</si>
  <si>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</si>
  <si>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</si>
  <si>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</si>
  <si>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</si>
  <si>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</si>
  <si>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</si>
  <si>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</si>
  <si>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</si>
  <si>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</si>
  <si>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</si>
  <si>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</si>
  <si>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</si>
  <si>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</si>
  <si>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</si>
  <si>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</si>
  <si>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</si>
  <si>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</si>
  <si>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</si>
  <si>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</si>
  <si>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</si>
  <si>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</si>
  <si>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</si>
  <si>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</si>
  <si>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</si>
  <si>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</si>
  <si>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</si>
  <si>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</si>
  <si>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</si>
  <si>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</si>
  <si>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</si>
  <si>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</si>
  <si>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</si>
  <si>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</si>
  <si>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</si>
  <si>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</si>
  <si>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</si>
  <si>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</si>
  <si>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</si>
  <si>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</si>
  <si>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</si>
  <si>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</si>
  <si>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</si>
  <si>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</si>
  <si>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</si>
  <si>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</si>
  <si>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</si>
  <si>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</si>
  <si>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</si>
  <si>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</si>
  <si>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</si>
  <si>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</si>
  <si>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</si>
  <si>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</si>
  <si>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</si>
  <si>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</si>
  <si>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</si>
  <si>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</si>
  <si>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</si>
  <si>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</si>
  <si>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</si>
  <si>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</si>
  <si>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</si>
  <si>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</si>
  <si>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</si>
  <si>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</si>
  <si>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</si>
  <si>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</si>
  <si>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</si>
  <si>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</si>
  <si>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</si>
  <si>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</si>
  <si>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</si>
  <si>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</si>
  <si>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</si>
  <si>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</si>
  <si>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</si>
  <si>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</si>
  <si>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</si>
  <si>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</si>
  <si>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</si>
  <si>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</si>
  <si>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</si>
  <si>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</si>
  <si>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</si>
  <si>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</si>
  <si>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</si>
  <si>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</si>
  <si>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</si>
  <si>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</si>
  <si>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</si>
  <si>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</si>
  <si>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</si>
  <si>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</si>
  <si>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</si>
  <si>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</si>
  <si>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</si>
  <si>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</si>
  <si>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</si>
  <si>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</si>
  <si>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</si>
  <si>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</si>
  <si>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</si>
  <si>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</si>
  <si>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</si>
  <si>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</si>
  <si>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</si>
  <si>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</si>
  <si>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</si>
  <si>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</si>
  <si>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</si>
  <si>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</si>
  <si>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</si>
  <si>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</si>
  <si>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</si>
  <si>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</si>
  <si>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</si>
  <si>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</si>
  <si>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</si>
  <si>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</si>
  <si>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</si>
  <si>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</si>
  <si>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</si>
  <si>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</si>
  <si>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</si>
  <si>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</si>
  <si>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</si>
  <si>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</si>
  <si>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</si>
  <si>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</si>
  <si>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</si>
  <si>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</si>
  <si>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</si>
  <si>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</si>
  <si>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</si>
  <si>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</si>
  <si>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</si>
  <si>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</si>
  <si>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</si>
  <si>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</si>
  <si>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</si>
  <si>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</si>
  <si>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</si>
  <si>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</si>
  <si>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</si>
  <si>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</si>
  <si>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</si>
  <si>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</si>
  <si>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</si>
  <si>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</si>
  <si>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</si>
  <si>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</si>
  <si>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</si>
  <si>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</si>
  <si>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</si>
  <si>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</si>
  <si>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</si>
  <si>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</si>
  <si>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</si>
  <si>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</si>
  <si>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</si>
  <si>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</si>
  <si>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</si>
  <si>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</si>
  <si>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</si>
  <si>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</si>
  <si>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</si>
  <si>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</si>
  <si>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</si>
  <si>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</si>
  <si>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</si>
  <si>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</si>
  <si>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</si>
  <si>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</si>
  <si>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</si>
  <si>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</si>
  <si>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</si>
  <si>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</si>
  <si>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</si>
  <si>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</si>
  <si>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</si>
  <si>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</si>
  <si>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</si>
  <si>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</si>
  <si>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</si>
  <si>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</si>
  <si>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</si>
  <si>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</si>
  <si>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</si>
  <si>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</si>
  <si>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</si>
  <si>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</si>
  <si>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</si>
  <si>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</si>
  <si>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</si>
  <si>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</si>
  <si>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</si>
  <si>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</si>
  <si>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</si>
  <si>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</si>
  <si>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</si>
  <si>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</si>
  <si>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</si>
  <si>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</si>
  <si>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</si>
  <si>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</si>
  <si>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</si>
  <si>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</si>
  <si>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</si>
  <si>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</si>
  <si>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</si>
  <si>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</si>
  <si>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</si>
  <si>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</si>
  <si>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</si>
  <si>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</si>
  <si>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</si>
  <si>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</si>
  <si>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</si>
  <si>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</si>
  <si>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</si>
  <si>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</si>
  <si>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</si>
  <si>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</si>
  <si>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</si>
  <si>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</si>
  <si>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</si>
  <si>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</si>
  <si>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</si>
  <si>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</si>
  <si>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</si>
  <si>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</si>
  <si>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</si>
  <si>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</si>
  <si>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</si>
  <si>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</si>
  <si>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</si>
  <si>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</si>
  <si>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</si>
  <si>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</si>
  <si>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</si>
  <si>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</si>
  <si>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</si>
  <si>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</si>
  <si>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</si>
  <si>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</si>
  <si>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</si>
  <si>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</si>
  <si>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</si>
  <si>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</si>
  <si>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</si>
  <si>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</si>
  <si>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</si>
  <si>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</si>
  <si>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</si>
  <si>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</si>
  <si>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</si>
  <si>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</si>
  <si>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</si>
  <si>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</si>
  <si>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</si>
  <si>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</si>
  <si>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</si>
  <si>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</si>
  <si>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</si>
  <si>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</si>
  <si>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</si>
  <si>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</si>
  <si>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</si>
  <si>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</si>
  <si>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</si>
  <si>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</si>
  <si>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</si>
  <si>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</si>
  <si>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</si>
  <si>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</si>
  <si>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</si>
  <si>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</si>
  <si>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</si>
  <si>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</si>
  <si>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</si>
  <si>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</si>
  <si>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</si>
  <si>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</si>
  <si>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</si>
  <si>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</si>
  <si>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</si>
  <si>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</si>
  <si>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</si>
  <si>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</si>
  <si>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</si>
  <si>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</si>
  <si>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</si>
  <si>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</si>
  <si>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</si>
  <si>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</si>
  <si>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</si>
  <si>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</si>
  <si>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</si>
  <si>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</si>
  <si>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</si>
  <si>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</si>
  <si>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</si>
  <si>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</si>
  <si>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</si>
  <si>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</si>
  <si>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</si>
  <si>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</si>
  <si>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</si>
  <si>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</si>
  <si>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</si>
  <si>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</si>
  <si>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</si>
  <si>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</si>
  <si>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</si>
  <si>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</si>
  <si>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</si>
  <si>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</si>
  <si>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</si>
  <si>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</si>
  <si>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</si>
  <si>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</si>
  <si>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</si>
  <si>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</si>
  <si>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</si>
  <si>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</si>
  <si>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</si>
  <si>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</si>
  <si>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</si>
  <si>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</si>
  <si>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</si>
  <si>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</si>
  <si>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</si>
  <si>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</si>
  <si>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</si>
  <si>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</si>
  <si>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</si>
  <si>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</si>
  <si>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</si>
  <si>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</si>
  <si>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</si>
  <si>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</si>
  <si>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</si>
  <si>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</si>
  <si>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</si>
  <si>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</si>
  <si>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</si>
  <si>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</si>
  <si>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</si>
  <si>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</si>
  <si>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</si>
  <si>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</si>
  <si>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</si>
  <si>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</si>
  <si>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</si>
  <si>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</si>
  <si>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</si>
  <si>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</si>
  <si>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</si>
  <si>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</si>
  <si>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</si>
  <si>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</si>
  <si>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</si>
  <si>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</si>
  <si>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</si>
  <si>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</si>
  <si>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</si>
  <si>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</si>
  <si>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</si>
  <si>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</si>
  <si>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</si>
  <si>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</si>
  <si>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</si>
  <si>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</si>
  <si>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</si>
  <si>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</si>
  <si>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</si>
  <si>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</si>
  <si>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</si>
  <si>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</si>
  <si>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</si>
  <si>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</si>
  <si>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</si>
  <si>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</si>
  <si>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</si>
  <si>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</si>
  <si>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</si>
  <si>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</si>
  <si>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</si>
  <si>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</si>
  <si>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</si>
  <si>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</si>
  <si>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</si>
  <si>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</si>
  <si>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</si>
  <si>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</si>
  <si>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</si>
  <si>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</si>
  <si>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</si>
  <si>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</si>
  <si>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</si>
  <si>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</si>
  <si>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</si>
  <si>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</si>
  <si>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</si>
  <si>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</si>
  <si>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</si>
  <si>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</si>
  <si>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</si>
  <si>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</si>
  <si>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</si>
  <si>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</si>
  <si>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</si>
  <si>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</si>
  <si>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</si>
  <si>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</si>
  <si>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</si>
  <si>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</si>
  <si>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</si>
  <si>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</si>
  <si>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</si>
  <si>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</si>
  <si>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</si>
  <si>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</si>
  <si>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</si>
  <si>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</si>
  <si>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</si>
  <si>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</si>
  <si>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</si>
  <si>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</si>
  <si>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</si>
  <si>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</si>
  <si>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</si>
  <si>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</si>
  <si>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</si>
  <si>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</si>
  <si>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</si>
  <si>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</si>
  <si>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</si>
  <si>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</si>
  <si>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</si>
  <si>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</si>
  <si>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</si>
  <si>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</si>
  <si>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</si>
  <si>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</si>
  <si>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</si>
  <si>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</si>
  <si>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</si>
  <si>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</si>
  <si>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</si>
  <si>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</si>
  <si>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</si>
  <si>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</si>
  <si>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</si>
  <si>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</si>
  <si>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</si>
  <si>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</si>
  <si>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</si>
  <si>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</si>
  <si>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</si>
  <si>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</si>
  <si>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</si>
  <si>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</si>
  <si>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</si>
  <si>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</si>
  <si>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</si>
  <si>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</si>
  <si>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</si>
  <si>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</si>
  <si>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</si>
  <si>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</si>
  <si>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</si>
  <si>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</si>
  <si>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</si>
  <si>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</si>
  <si>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</si>
  <si>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</si>
  <si>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</si>
  <si>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</si>
  <si>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</si>
  <si>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</si>
  <si>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</si>
  <si>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</si>
  <si>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</si>
  <si>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</si>
  <si>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</si>
  <si>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</si>
  <si>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</si>
  <si>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</si>
  <si>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</si>
  <si>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</si>
  <si>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</si>
  <si>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</si>
  <si>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</si>
  <si>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</si>
  <si>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</si>
  <si>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</si>
  <si>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</si>
  <si>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</si>
  <si>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</si>
  <si>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</si>
  <si>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</si>
  <si>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</si>
  <si>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</si>
  <si>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</si>
  <si>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</si>
  <si>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</si>
  <si>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</si>
  <si>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</si>
  <si>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</si>
  <si>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</si>
  <si>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</si>
  <si>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</si>
  <si>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</si>
  <si>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</si>
  <si>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</si>
  <si>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</si>
  <si>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</si>
  <si>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</si>
  <si>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</si>
  <si>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</si>
  <si>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</si>
  <si>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</si>
  <si>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</si>
  <si>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</si>
  <si>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</si>
  <si>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</si>
  <si>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</si>
  <si>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</si>
  <si>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</si>
  <si>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</si>
  <si>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</si>
  <si>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</si>
  <si>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</si>
  <si>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</si>
  <si>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</si>
  <si>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</si>
  <si>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</si>
  <si>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</si>
  <si>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</si>
  <si>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</si>
  <si>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</si>
  <si>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</si>
  <si>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</si>
  <si>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</si>
  <si>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</si>
  <si>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</si>
  <si>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</si>
  <si>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</si>
  <si>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</si>
  <si>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</si>
  <si>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</si>
  <si>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</si>
  <si>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</si>
  <si>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</si>
  <si>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</si>
  <si>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</si>
  <si>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</si>
  <si>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</si>
  <si>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</si>
  <si>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</si>
  <si>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</si>
  <si>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</si>
  <si>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</si>
  <si>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</si>
  <si>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</si>
  <si>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</si>
  <si>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</si>
  <si>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</si>
  <si>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</si>
  <si>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</si>
  <si>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</si>
  <si>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</si>
  <si>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</si>
  <si>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</si>
  <si>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</si>
  <si>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</si>
  <si>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</si>
  <si>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</si>
  <si>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</si>
  <si>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</si>
  <si>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</si>
  <si>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</si>
  <si>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</si>
  <si>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</si>
  <si>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</si>
  <si>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</si>
  <si>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</si>
  <si>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</si>
  <si>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</si>
  <si>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</si>
  <si>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</si>
  <si>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</si>
  <si>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</si>
  <si>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</si>
  <si>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</si>
  <si>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</si>
  <si>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</si>
  <si>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</si>
  <si>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</si>
  <si>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</si>
  <si>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</si>
  <si>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</si>
  <si>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</si>
  <si>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</si>
  <si>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</si>
  <si>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</si>
  <si>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</si>
  <si>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</si>
  <si>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</si>
  <si>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</si>
  <si>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</si>
  <si>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</si>
  <si>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</si>
  <si>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</si>
  <si>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</si>
  <si>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</si>
  <si>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</si>
  <si>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</si>
  <si>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</si>
  <si>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</si>
  <si>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</si>
  <si>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</si>
  <si>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</si>
  <si>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</si>
  <si>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</si>
  <si>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</si>
  <si>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</si>
  <si>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</si>
  <si>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</si>
  <si>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</si>
  <si>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</si>
  <si>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</si>
  <si>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</si>
  <si>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</si>
  <si>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</si>
  <si>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</si>
  <si>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</si>
  <si>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</si>
  <si>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</si>
  <si>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</si>
  <si>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</si>
  <si>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</si>
  <si>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</si>
  <si>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</si>
  <si>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</si>
  <si>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</si>
  <si>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</si>
  <si>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</si>
  <si>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</si>
  <si>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</si>
  <si>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</si>
  <si>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</si>
  <si>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</si>
  <si>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</si>
  <si>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</si>
  <si>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</si>
  <si>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</si>
  <si>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</si>
  <si>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</si>
  <si>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</si>
  <si>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</si>
  <si>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</si>
  <si>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</si>
  <si>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</si>
  <si>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</si>
  <si>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</si>
  <si>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</si>
  <si>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</si>
  <si>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</si>
  <si>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</si>
  <si>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</si>
  <si>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</si>
  <si>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</si>
  <si>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</si>
  <si>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</si>
  <si>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</si>
  <si>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</si>
  <si>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</si>
  <si>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</si>
  <si>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</si>
  <si>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</si>
  <si>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</si>
  <si>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</si>
  <si>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</si>
  <si>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</si>
  <si>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</si>
  <si>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</si>
  <si>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</si>
  <si>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</si>
  <si>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</si>
  <si>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</si>
  <si>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</si>
  <si>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</si>
  <si>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</si>
  <si>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</si>
  <si>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</si>
  <si>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</si>
  <si>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</si>
  <si>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</si>
  <si>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</si>
  <si>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</si>
  <si>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</si>
  <si>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</si>
  <si>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</si>
  <si>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</si>
  <si>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</si>
  <si>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</si>
  <si>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</si>
  <si>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</si>
  <si>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</si>
  <si>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</si>
  <si>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</si>
  <si>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</si>
  <si>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</si>
  <si>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</si>
  <si>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</si>
  <si>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</si>
  <si>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</si>
  <si>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</si>
  <si>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</si>
  <si>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</si>
  <si>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</si>
  <si>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</si>
  <si>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</si>
  <si>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</si>
  <si>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</si>
  <si>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</si>
  <si>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</si>
  <si>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</si>
  <si>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</si>
  <si>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</si>
  <si>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</si>
  <si>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</si>
  <si>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</si>
  <si>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</si>
  <si>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</si>
  <si>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</si>
  <si>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</si>
  <si>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</si>
  <si>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</si>
  <si>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</si>
  <si>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</si>
  <si>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</si>
  <si>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</si>
  <si>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</si>
  <si>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</si>
  <si>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</si>
  <si>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</si>
  <si>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</si>
  <si>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</si>
  <si>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</si>
  <si>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</si>
  <si>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</si>
  <si>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</si>
  <si>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</si>
  <si>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</si>
  <si>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</si>
  <si>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</si>
  <si>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</si>
  <si>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</si>
  <si>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</si>
  <si>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</si>
  <si>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</si>
  <si>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</si>
  <si>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</si>
  <si>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</si>
  <si>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</si>
  <si>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</si>
  <si>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</si>
  <si>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</si>
  <si>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</si>
  <si>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</si>
  <si>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</si>
  <si>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</si>
  <si>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</si>
  <si>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</si>
  <si>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</si>
  <si>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</si>
  <si>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</si>
  <si>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</si>
  <si>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</si>
  <si>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</si>
  <si>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</si>
  <si>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</si>
  <si>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</si>
  <si>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</si>
  <si>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</si>
  <si>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</si>
  <si>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</si>
  <si>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</si>
  <si>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</si>
  <si>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</si>
  <si>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</si>
  <si>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</si>
  <si>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</si>
  <si>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</si>
  <si>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</si>
  <si>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</si>
  <si>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</si>
  <si>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</si>
  <si>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</si>
  <si>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</si>
  <si>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</si>
  <si>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</si>
  <si>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</si>
  <si>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</si>
  <si>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</si>
  <si>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</si>
  <si>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</si>
  <si>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</si>
  <si>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</si>
  <si>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</si>
  <si>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</si>
  <si>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</si>
  <si>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</si>
  <si>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</si>
  <si>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</si>
  <si>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</si>
  <si>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</si>
  <si>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</si>
  <si>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</si>
  <si>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</si>
  <si>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</si>
  <si>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</si>
  <si>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</si>
  <si>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</si>
  <si>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</si>
  <si>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</si>
  <si>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</si>
  <si>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</si>
  <si>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</si>
  <si>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</si>
  <si>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</si>
  <si>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</si>
  <si>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</si>
  <si>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</si>
  <si>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</si>
  <si>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</si>
  <si>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</si>
  <si>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</si>
  <si>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</si>
  <si>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</si>
  <si>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</si>
  <si>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</si>
  <si>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</si>
  <si>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</si>
  <si>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</si>
  <si>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</si>
  <si>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</si>
  <si>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</si>
  <si>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</si>
  <si>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</si>
  <si>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</si>
  <si>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</si>
  <si>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</si>
  <si>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</si>
  <si>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</si>
  <si>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</si>
  <si>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</si>
  <si>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</si>
  <si>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</si>
  <si>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</si>
  <si>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</si>
  <si>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</si>
  <si>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</si>
  <si>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</si>
  <si>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</si>
  <si>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</si>
  <si>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</si>
  <si>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</si>
  <si>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</si>
  <si>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</si>
  <si>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</si>
  <si>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</si>
  <si>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</si>
  <si>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</si>
  <si>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</si>
  <si>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</si>
  <si>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</si>
  <si>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</si>
  <si>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</si>
  <si>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</si>
  <si>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</si>
  <si>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</si>
  <si>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</si>
  <si>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</si>
  <si>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</si>
  <si>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</si>
  <si>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</si>
  <si>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</si>
  <si>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</si>
  <si>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</si>
  <si>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</si>
  <si>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</si>
  <si>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</si>
  <si>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</si>
  <si>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</si>
  <si>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</si>
  <si>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</si>
  <si>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</si>
  <si>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</si>
  <si>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</si>
  <si>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</si>
  <si>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</si>
  <si>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</si>
  <si>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</si>
  <si>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</si>
  <si>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</si>
  <si>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</si>
  <si>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</si>
  <si>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</si>
  <si>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</si>
  <si>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</si>
  <si>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</si>
  <si>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</si>
  <si>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</si>
  <si>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</si>
  <si>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</si>
  <si>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</si>
  <si>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</si>
  <si>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</si>
  <si>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</si>
  <si>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</si>
  <si>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</si>
  <si>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</si>
  <si>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</si>
  <si>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</si>
  <si>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</si>
  <si>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</si>
  <si>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</si>
  <si>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</si>
  <si>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</si>
  <si>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</si>
  <si>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</si>
  <si>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</si>
  <si>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</si>
  <si>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</si>
  <si>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</si>
  <si>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</si>
  <si>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</si>
  <si>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</si>
  <si>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</si>
  <si>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</si>
  <si>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</si>
  <si>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</si>
  <si>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</si>
  <si>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</si>
  <si>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</si>
  <si>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</si>
  <si>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</si>
  <si>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</si>
  <si>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</si>
  <si>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</si>
  <si>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</si>
  <si>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</si>
  <si>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</si>
  <si>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</si>
  <si>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</si>
  <si>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</si>
  <si>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</si>
  <si>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</si>
  <si>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</si>
  <si>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</si>
  <si>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</si>
  <si>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</si>
  <si>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</si>
  <si>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</si>
  <si>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</si>
  <si>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</si>
  <si>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</si>
  <si>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</si>
  <si>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</si>
  <si>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</si>
  <si>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</si>
  <si>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</si>
  <si>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</si>
  <si>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</si>
  <si>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</si>
  <si>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</si>
  <si>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</si>
  <si>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</si>
  <si>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</si>
  <si>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</si>
  <si>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</si>
  <si>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</si>
  <si>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</si>
  <si>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</si>
  <si>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</si>
  <si>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</si>
  <si>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</si>
  <si>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</si>
  <si>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</si>
  <si>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</si>
  <si>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</si>
  <si>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</si>
  <si>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</si>
  <si>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</si>
  <si>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</si>
  <si>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</si>
  <si>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</si>
  <si>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</si>
  <si>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</si>
  <si>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</si>
  <si>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</si>
  <si>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</si>
  <si>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</si>
  <si>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</si>
  <si>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</si>
  <si>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</si>
  <si>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</si>
  <si>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</si>
  <si>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</si>
  <si>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</si>
  <si>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</si>
  <si>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</si>
  <si>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</si>
  <si>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</si>
  <si>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</si>
  <si>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</si>
  <si>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</si>
  <si>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</si>
  <si>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</si>
  <si>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</si>
  <si>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</si>
  <si>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</si>
  <si>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</si>
  <si>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</si>
  <si>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</si>
  <si>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</si>
  <si>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</si>
  <si>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</si>
  <si>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</si>
  <si>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</si>
  <si>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</si>
  <si>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</si>
  <si>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</si>
  <si>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</si>
  <si>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</si>
  <si>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</si>
  <si>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</si>
  <si>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</si>
  <si>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</si>
  <si>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</si>
  <si>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</si>
  <si>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</si>
  <si>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</si>
  <si>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</si>
  <si>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</si>
  <si>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</si>
  <si>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</si>
  <si>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</si>
  <si>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</si>
  <si>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</si>
  <si>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</si>
  <si>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</si>
  <si>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</si>
  <si>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</si>
  <si>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</si>
  <si>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</si>
  <si>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</si>
  <si>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</si>
  <si>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</si>
  <si>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</si>
  <si>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</si>
  <si>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</si>
  <si>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</si>
  <si>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</si>
  <si>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</si>
  <si>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</si>
  <si>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</si>
  <si>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</si>
  <si>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</si>
  <si>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</si>
  <si>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</si>
  <si>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</si>
  <si>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</si>
  <si>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</si>
  <si>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</si>
  <si>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</si>
  <si>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</si>
  <si>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</si>
  <si>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</si>
  <si>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</si>
  <si>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</si>
  <si>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</si>
  <si>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</si>
  <si>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</si>
  <si>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</si>
  <si>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</si>
  <si>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</si>
  <si>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</si>
  <si>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</si>
  <si>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</si>
  <si>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</si>
  <si>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</si>
  <si>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</si>
  <si>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</si>
  <si>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</si>
  <si>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</si>
  <si>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</si>
  <si>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</si>
  <si>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</si>
  <si>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</si>
  <si>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</si>
  <si>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</si>
  <si>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</si>
  <si>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</si>
  <si>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</si>
  <si>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</si>
  <si>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</si>
  <si>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</si>
  <si>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</si>
  <si>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</si>
  <si>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</si>
  <si>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</si>
  <si>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</si>
  <si>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</si>
  <si>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</si>
  <si>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</si>
  <si>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</si>
  <si>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</si>
  <si>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</si>
  <si>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</si>
  <si>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</si>
  <si>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</si>
  <si>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</si>
  <si>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</si>
  <si>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</si>
  <si>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</si>
  <si>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</si>
  <si>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</si>
  <si>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</si>
  <si>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</si>
  <si>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</si>
  <si>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</si>
  <si>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</si>
  <si>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</si>
  <si>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</si>
  <si>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</si>
  <si>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</si>
  <si>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</si>
  <si>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</si>
  <si>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</si>
  <si>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</si>
  <si>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</si>
  <si>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</si>
  <si>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</si>
  <si>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</si>
  <si>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</si>
  <si>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</si>
  <si>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</si>
  <si>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</si>
  <si>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</si>
  <si>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</si>
  <si>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</si>
  <si>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</si>
  <si>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</si>
  <si>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</si>
  <si>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</si>
  <si>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</si>
  <si>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</si>
  <si>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</si>
  <si>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</si>
  <si>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</si>
  <si>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</si>
  <si>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</si>
  <si>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</si>
  <si>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</si>
  <si>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</si>
  <si>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</si>
  <si>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</si>
  <si>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</si>
  <si>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</si>
  <si>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</si>
  <si>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</si>
  <si>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</si>
  <si>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</si>
  <si>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</si>
  <si>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</si>
  <si>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</si>
  <si>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</si>
  <si>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</si>
  <si>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</si>
  <si>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</si>
  <si>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</si>
  <si>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</si>
  <si>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</si>
  <si>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</si>
  <si>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</si>
  <si>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</si>
  <si>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</si>
  <si>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</si>
  <si>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</si>
  <si>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</si>
  <si>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</si>
  <si>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</si>
  <si>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</si>
  <si>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</si>
  <si>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</si>
  <si>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</si>
  <si>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</si>
  <si>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</si>
  <si>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</si>
  <si>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</si>
  <si>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</si>
  <si>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</si>
  <si>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</si>
  <si>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</si>
  <si>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</si>
  <si>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</si>
  <si>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</si>
  <si>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</si>
  <si>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</si>
  <si>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</si>
  <si>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</si>
  <si>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</si>
  <si>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</si>
  <si>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</si>
  <si>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</si>
  <si>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</si>
  <si>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</si>
  <si>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</si>
  <si>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</si>
  <si>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</si>
  <si>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</si>
  <si>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</si>
  <si>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</si>
  <si>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</si>
  <si>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</si>
  <si>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</si>
  <si>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</si>
  <si>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</si>
  <si>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</si>
  <si>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</si>
  <si>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</si>
  <si>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</si>
  <si>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</si>
  <si>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</si>
  <si>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</si>
  <si>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</si>
  <si>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</si>
  <si>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</si>
  <si>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</si>
  <si>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</si>
  <si>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</si>
  <si>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</si>
  <si>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</si>
  <si>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</si>
  <si>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</si>
  <si>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</si>
  <si>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</si>
  <si>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</si>
  <si>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</si>
  <si>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</si>
  <si>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</si>
  <si>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</si>
  <si>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</si>
  <si>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</si>
  <si>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</si>
  <si>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</si>
  <si>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</si>
  <si>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</si>
  <si>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</si>
  <si>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</si>
  <si>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</si>
  <si>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</si>
  <si>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</si>
  <si>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</si>
  <si>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</si>
  <si>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</si>
  <si>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</si>
  <si>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</si>
  <si>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</si>
  <si>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</si>
  <si>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</si>
  <si>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</si>
  <si>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</si>
  <si>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</si>
  <si>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</si>
  <si>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</si>
  <si>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</si>
  <si>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</si>
  <si>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</si>
  <si>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</si>
  <si>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</si>
  <si>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</si>
  <si>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</si>
  <si>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</si>
  <si>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</si>
  <si>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</si>
  <si>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</si>
  <si>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</si>
  <si>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</si>
  <si>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</si>
  <si>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</si>
  <si>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</si>
  <si>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</si>
  <si>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</si>
  <si>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</si>
  <si>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</si>
  <si>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</si>
  <si>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</si>
  <si>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</si>
  <si>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</si>
  <si>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</si>
  <si>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</si>
  <si>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</si>
  <si>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</si>
  <si>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</si>
  <si>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</si>
  <si>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</si>
  <si>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</si>
  <si>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</si>
  <si>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</si>
  <si>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</si>
  <si>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</si>
  <si>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</si>
  <si>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</si>
  <si>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</si>
  <si>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</si>
  <si>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</si>
  <si>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</si>
  <si>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</si>
  <si>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</si>
  <si>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</si>
  <si>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</si>
  <si>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</si>
  <si>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</si>
  <si>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</si>
  <si>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</si>
  <si>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</si>
  <si>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</si>
  <si>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</si>
  <si>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</si>
  <si>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</si>
  <si>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</si>
  <si>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</si>
  <si>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</si>
  <si>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</si>
  <si>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</si>
  <si>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</si>
  <si>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</si>
  <si>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</si>
  <si>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</si>
  <si>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</si>
  <si>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</si>
  <si>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</si>
  <si>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</si>
  <si>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</si>
  <si>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</si>
  <si>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</si>
  <si>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</si>
  <si>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</si>
  <si>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</si>
  <si>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</si>
  <si>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</si>
  <si>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</si>
  <si>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</si>
  <si>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</si>
  <si>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</si>
  <si>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</si>
  <si>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</si>
  <si>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</si>
  <si>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</si>
  <si>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</si>
  <si>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</si>
  <si>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</si>
  <si>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</si>
  <si>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</si>
  <si>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</si>
  <si>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</si>
  <si>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</si>
  <si>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</si>
  <si>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</si>
  <si>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</si>
  <si>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</si>
  <si>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</si>
  <si>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</si>
  <si>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</si>
  <si>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</si>
  <si>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</si>
  <si>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</si>
  <si>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</si>
  <si>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</si>
  <si>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</si>
  <si>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</si>
  <si>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</si>
  <si>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</si>
  <si>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</si>
  <si>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</si>
  <si>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</si>
  <si>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</si>
  <si>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</si>
  <si>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</si>
  <si>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</si>
  <si>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</si>
  <si>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</si>
  <si>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</si>
  <si>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</si>
  <si>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</si>
  <si>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</si>
  <si>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</si>
  <si>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</si>
  <si>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</si>
  <si>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</si>
  <si>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</si>
  <si>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</si>
  <si>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</si>
  <si>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</si>
  <si>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</si>
  <si>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</si>
  <si>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</si>
  <si>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</si>
  <si>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</si>
  <si>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</si>
  <si>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</si>
  <si>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</si>
  <si>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</si>
  <si>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</si>
  <si>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</si>
  <si>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</si>
  <si>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</si>
  <si>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</si>
  <si>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</si>
  <si>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</si>
  <si>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</si>
  <si>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</si>
  <si>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</si>
  <si>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</si>
  <si>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</si>
  <si>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</si>
  <si>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</si>
  <si>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</si>
  <si>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</si>
  <si>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</si>
  <si>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</si>
  <si>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</si>
  <si>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</si>
  <si>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</si>
  <si>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</si>
  <si>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</si>
  <si>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</si>
  <si>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</si>
  <si>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</si>
  <si>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</si>
  <si>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</si>
  <si>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</si>
  <si>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</si>
  <si>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</si>
  <si>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</si>
  <si>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</si>
  <si>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</si>
  <si>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</si>
  <si>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</si>
  <si>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</si>
  <si>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</si>
  <si>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</si>
  <si>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</si>
  <si>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</si>
  <si>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</si>
  <si>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</si>
  <si>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</si>
  <si>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</si>
  <si>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</si>
  <si>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</si>
  <si>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</si>
  <si>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</si>
  <si>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</si>
  <si>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</si>
  <si>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</si>
  <si>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</si>
  <si>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</si>
  <si>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</si>
  <si>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</si>
  <si>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</si>
  <si>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</si>
  <si>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</si>
  <si>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</si>
  <si>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</si>
  <si>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</si>
  <si>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</si>
  <si>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</si>
  <si>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</si>
  <si>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</si>
  <si>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</si>
  <si>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</si>
  <si>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</si>
  <si>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</si>
  <si>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</si>
  <si>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</si>
  <si>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</si>
  <si>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</si>
  <si>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</si>
  <si>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</si>
  <si>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</si>
  <si>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</si>
  <si>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</si>
  <si>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</si>
  <si>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</si>
  <si>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</si>
  <si>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</si>
  <si>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</si>
  <si>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</si>
  <si>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</si>
  <si>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</si>
  <si>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</si>
  <si>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</si>
  <si>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</si>
  <si>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</si>
  <si>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</si>
  <si>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</si>
  <si>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</si>
  <si>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</si>
  <si>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</si>
  <si>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</si>
  <si>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</si>
  <si>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</si>
  <si>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</si>
  <si>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</si>
  <si>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</si>
  <si>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</si>
  <si>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</si>
  <si>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</si>
  <si>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</si>
  <si>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</si>
  <si>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</si>
  <si>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</si>
  <si>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</si>
  <si>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</si>
  <si>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</si>
  <si>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</si>
  <si>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</si>
  <si>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</si>
  <si>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</si>
  <si>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</si>
  <si>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</si>
  <si>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</si>
  <si>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</si>
  <si>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</si>
  <si>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</si>
  <si>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</si>
  <si>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</si>
  <si>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</si>
  <si>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</si>
  <si>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</si>
  <si>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</si>
  <si>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</si>
  <si>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</si>
  <si>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</si>
  <si>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</si>
  <si>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</si>
  <si>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</si>
  <si>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</si>
  <si>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</si>
  <si>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</si>
  <si>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</si>
  <si>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</si>
  <si>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</si>
  <si>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</si>
  <si>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</si>
  <si>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</si>
  <si>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</si>
  <si>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</si>
  <si>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</si>
  <si>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</si>
  <si>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</si>
  <si>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</si>
  <si>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</si>
  <si>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</si>
  <si>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</si>
  <si>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</si>
  <si>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</si>
  <si>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</si>
  <si>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</si>
  <si>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</si>
  <si>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</si>
  <si>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</si>
  <si>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</si>
  <si>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</si>
  <si>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</si>
  <si>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</si>
  <si>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</si>
  <si>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</si>
  <si>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</si>
  <si>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</si>
  <si>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</si>
  <si>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</si>
  <si>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</si>
  <si>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</si>
  <si>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</si>
  <si>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</si>
  <si>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</si>
  <si>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</si>
  <si>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</si>
  <si>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</si>
  <si>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</si>
  <si>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</si>
  <si>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</si>
  <si>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</si>
  <si>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</si>
  <si>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</si>
  <si>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</si>
  <si>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</si>
  <si>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</si>
  <si>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</si>
  <si>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</si>
  <si>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</si>
  <si>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</si>
  <si>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</si>
  <si>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</si>
  <si>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</si>
  <si>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</si>
  <si>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</si>
  <si>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</si>
  <si>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</si>
  <si>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</si>
  <si>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</si>
  <si>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</si>
  <si>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</si>
  <si>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</si>
  <si>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</si>
  <si>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</si>
  <si>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</si>
  <si>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</si>
  <si>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</si>
  <si>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</si>
  <si>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</si>
  <si>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</si>
  <si>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</si>
  <si>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</si>
  <si>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</si>
  <si>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</si>
  <si>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</si>
  <si>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</si>
  <si>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</si>
  <si>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</si>
  <si>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</si>
  <si>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</si>
  <si>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</si>
  <si>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</si>
  <si>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</si>
  <si>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</si>
  <si>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</si>
  <si>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</si>
  <si>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</si>
  <si>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</si>
  <si>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</si>
  <si>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</si>
  <si>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</si>
  <si>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</si>
  <si>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</si>
  <si>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</si>
  <si>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</si>
  <si>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</si>
  <si>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</si>
  <si>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</si>
  <si>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</si>
  <si>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</si>
  <si>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</si>
  <si>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</si>
  <si>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</si>
  <si>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</si>
  <si>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</si>
  <si>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</si>
  <si>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</si>
  <si>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</si>
  <si>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</si>
  <si>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</si>
  <si>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</si>
  <si>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</si>
  <si>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</si>
  <si>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</si>
  <si>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</si>
  <si>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</si>
  <si>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</si>
  <si>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</si>
  <si>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</si>
  <si>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</si>
  <si>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</si>
  <si>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</si>
  <si>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</si>
  <si>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</si>
  <si>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</si>
  <si>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</si>
  <si>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</si>
  <si>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</si>
  <si>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</si>
  <si>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</si>
  <si>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</si>
  <si>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</si>
  <si>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</si>
  <si>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</si>
  <si>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</si>
  <si>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</si>
  <si>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</si>
  <si>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</si>
  <si>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</si>
  <si>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</si>
  <si>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</si>
  <si>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</si>
  <si>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</si>
  <si>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</si>
  <si>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</si>
  <si>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</si>
  <si>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</si>
  <si>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</si>
  <si>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</si>
  <si>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</si>
  <si>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</si>
  <si>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</si>
  <si>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</si>
  <si>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</si>
  <si>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</si>
  <si>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</si>
  <si>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</si>
  <si>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</si>
  <si>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</si>
  <si>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</si>
  <si>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</si>
  <si>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</si>
  <si>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</si>
  <si>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</si>
  <si>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</si>
  <si>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</si>
  <si>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</si>
  <si>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</si>
  <si>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</si>
  <si>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</si>
  <si>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</si>
  <si>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</si>
  <si>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</si>
  <si>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</si>
  <si>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</si>
  <si>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</si>
  <si>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</si>
  <si>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</si>
  <si>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</si>
  <si>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</si>
  <si>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</si>
  <si>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</si>
  <si>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</si>
  <si>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</si>
  <si>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</si>
  <si>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</si>
  <si>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</si>
  <si>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</si>
  <si>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</si>
  <si>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</si>
  <si>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</si>
  <si>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</si>
  <si>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</si>
  <si>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</si>
  <si>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</si>
  <si>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</si>
  <si>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</si>
  <si>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</si>
  <si>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</si>
  <si>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</si>
  <si>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</si>
  <si>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</si>
  <si>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</si>
  <si>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</si>
  <si>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</si>
  <si>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</si>
  <si>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</si>
  <si>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</si>
  <si>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</si>
  <si>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</si>
  <si>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</si>
  <si>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</si>
  <si>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</si>
  <si>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</si>
  <si>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</si>
  <si>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</si>
  <si>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</si>
  <si>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</si>
  <si>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</si>
  <si>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</si>
  <si>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</si>
  <si>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</si>
  <si>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</si>
  <si>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</si>
  <si>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</si>
  <si>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</si>
  <si>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</si>
  <si>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</si>
  <si>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</si>
  <si>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</si>
  <si>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</si>
  <si>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</si>
  <si>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</si>
  <si>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</si>
  <si>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</si>
  <si>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</si>
  <si>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</si>
  <si>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</si>
  <si>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</si>
  <si>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</si>
  <si>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</si>
  <si>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</si>
  <si>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</si>
  <si>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</si>
  <si>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</si>
  <si>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</si>
  <si>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</si>
  <si>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</si>
  <si>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</si>
  <si>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</si>
  <si>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</si>
  <si>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</si>
  <si>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</si>
  <si>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</si>
  <si>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</si>
  <si>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</si>
  <si>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</si>
  <si>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</si>
  <si>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</si>
  <si>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</si>
  <si>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</si>
  <si>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</si>
  <si>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</si>
  <si>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</si>
  <si>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</si>
  <si>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</si>
  <si>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</si>
  <si>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</si>
  <si>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</si>
  <si>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</si>
  <si>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</si>
  <si>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</si>
  <si>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</si>
  <si>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</si>
  <si>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</si>
  <si>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</si>
  <si>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</si>
  <si>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</si>
  <si>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</si>
  <si>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</si>
  <si>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</si>
  <si>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</si>
  <si>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</si>
  <si>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</si>
  <si>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</si>
  <si>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</si>
  <si>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</si>
  <si>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</si>
  <si>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</si>
  <si>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</si>
  <si>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</si>
  <si>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</si>
  <si>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</si>
  <si>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</si>
  <si>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</si>
  <si>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</si>
  <si>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</si>
  <si>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</si>
  <si>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</si>
  <si>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</si>
  <si>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</si>
  <si>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</si>
  <si>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</si>
  <si>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</si>
  <si>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</si>
  <si>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</si>
  <si>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</si>
  <si>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</si>
  <si>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</si>
  <si>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</si>
  <si>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</si>
  <si>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</si>
  <si>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</si>
  <si>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</si>
  <si>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</si>
  <si>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</si>
  <si>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</si>
  <si>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</si>
  <si>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</si>
  <si>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</si>
  <si>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</si>
  <si>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</si>
  <si>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</si>
  <si>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</si>
  <si>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</si>
  <si>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</si>
  <si>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</si>
  <si>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</si>
  <si>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</si>
  <si>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</si>
  <si>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</si>
  <si>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</si>
  <si>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</si>
  <si>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</si>
  <si>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</si>
  <si>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</si>
  <si>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</si>
  <si>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</si>
  <si>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</si>
  <si>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</si>
  <si>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</si>
  <si>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</si>
  <si>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</si>
  <si>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</si>
  <si>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</si>
  <si>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</si>
  <si>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</si>
  <si>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</si>
  <si>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</si>
  <si>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</si>
  <si>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</si>
  <si>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</si>
  <si>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</si>
  <si>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</si>
  <si>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</si>
  <si>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</si>
  <si>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</si>
  <si>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</si>
  <si>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</si>
  <si>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</si>
  <si>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</si>
  <si>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</si>
  <si>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</si>
  <si>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</si>
  <si>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</si>
  <si>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</si>
  <si>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</si>
  <si>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</si>
  <si>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</si>
  <si>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</si>
  <si>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</si>
  <si>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</si>
  <si>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</si>
  <si>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</si>
  <si>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</si>
  <si>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</si>
  <si>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</si>
  <si>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</si>
  <si>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</si>
  <si>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</si>
  <si>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</si>
  <si>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</si>
  <si>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</si>
  <si>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</si>
  <si>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</si>
  <si>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</si>
  <si>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</si>
  <si>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</si>
  <si>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</si>
  <si>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</si>
  <si>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</si>
  <si>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</si>
  <si>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</si>
  <si>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</si>
  <si>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</si>
  <si>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</si>
  <si>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</si>
  <si>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</si>
  <si>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</si>
  <si>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</si>
  <si>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</si>
  <si>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</si>
  <si>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</si>
  <si>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</si>
  <si>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</si>
  <si>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</si>
  <si>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</si>
  <si>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</si>
  <si>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</si>
  <si>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</si>
  <si>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</si>
  <si>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</si>
  <si>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</si>
  <si>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</si>
  <si>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</si>
  <si>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</si>
  <si>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</si>
  <si>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</si>
  <si>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</si>
  <si>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</si>
  <si>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</si>
  <si>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</si>
  <si>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</si>
  <si>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</si>
  <si>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</si>
  <si>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</si>
  <si>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</si>
  <si>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</si>
  <si>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</si>
  <si>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</si>
  <si>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</si>
  <si>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</si>
  <si>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</si>
  <si>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</si>
  <si>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</si>
  <si>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</si>
  <si>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</si>
  <si>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</si>
  <si>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</si>
  <si>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</si>
  <si>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</si>
  <si>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</si>
  <si>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</si>
  <si>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</si>
  <si>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</si>
  <si>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</si>
  <si>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</si>
  <si>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</si>
  <si>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</si>
  <si>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</si>
  <si>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</si>
  <si>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</si>
  <si>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</si>
  <si>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</si>
  <si>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</si>
  <si>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</si>
  <si>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</si>
  <si>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</si>
  <si>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</si>
  <si>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</si>
  <si>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</si>
  <si>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</si>
  <si>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</si>
  <si>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</si>
  <si>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</si>
  <si>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</si>
  <si>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</si>
  <si>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</si>
  <si>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</si>
  <si>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</si>
  <si>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</si>
  <si>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</si>
  <si>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</si>
  <si>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</si>
  <si>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</si>
  <si>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</si>
  <si>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</si>
  <si>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</si>
  <si>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</si>
  <si>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</si>
  <si>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</si>
  <si>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</si>
  <si>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</si>
  <si>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</si>
  <si>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</si>
  <si>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</si>
  <si>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</si>
  <si>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</si>
  <si>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</si>
  <si>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</si>
  <si>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</si>
  <si>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</si>
  <si>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</si>
  <si>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</si>
  <si>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</si>
  <si>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</si>
  <si>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</si>
  <si>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</si>
  <si>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</si>
  <si>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</si>
  <si>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</si>
  <si>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</si>
  <si>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</si>
  <si>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</si>
  <si>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</si>
  <si>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</si>
  <si>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</si>
  <si>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</si>
  <si>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</si>
  <si>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</si>
  <si>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</si>
  <si>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</si>
  <si>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</si>
  <si>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</si>
  <si>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</si>
  <si>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</si>
  <si>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</si>
  <si>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</si>
  <si>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</si>
  <si>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</si>
  <si>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</si>
  <si>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</si>
  <si>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</si>
  <si>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</si>
  <si>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</si>
  <si>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</si>
  <si>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</si>
  <si>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</si>
  <si>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</si>
  <si>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</si>
  <si>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</si>
  <si>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</si>
  <si>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</si>
  <si>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</si>
  <si>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</si>
  <si>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</si>
  <si>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</si>
  <si>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</si>
  <si>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</si>
  <si>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</si>
  <si>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</si>
  <si>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</si>
  <si>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</si>
  <si>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</si>
  <si>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</si>
  <si>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</si>
  <si>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</si>
  <si>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</si>
  <si>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</si>
  <si>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</si>
  <si>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</si>
  <si>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</si>
  <si>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</si>
  <si>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</si>
  <si>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</si>
  <si>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</si>
  <si>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</si>
  <si>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</si>
  <si>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</si>
  <si>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</si>
  <si>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</si>
  <si>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</si>
  <si>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</si>
  <si>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</si>
  <si>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</si>
  <si>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</si>
  <si>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</si>
  <si>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</si>
  <si>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</si>
  <si>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</si>
  <si>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</si>
  <si>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</si>
  <si>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</si>
  <si>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</si>
  <si>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</si>
  <si>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</si>
  <si>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</si>
  <si>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</si>
  <si>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</si>
  <si>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</si>
  <si>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</si>
  <si>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</si>
  <si>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</si>
  <si>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</si>
  <si>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</si>
  <si>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</si>
  <si>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</si>
  <si>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</si>
  <si>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</si>
  <si>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</si>
  <si>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</si>
  <si>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</si>
  <si>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</si>
  <si>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</si>
  <si>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</si>
  <si>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</si>
  <si>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</si>
  <si>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</si>
  <si>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</si>
  <si>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</si>
  <si>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</si>
  <si>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</si>
  <si>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</si>
  <si>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</si>
  <si>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</si>
  <si>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</si>
  <si>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</si>
  <si>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</si>
  <si>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</si>
  <si>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</si>
  <si>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</si>
  <si>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</si>
  <si>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</si>
  <si>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</si>
  <si>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</si>
  <si>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</si>
  <si>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</si>
  <si>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</si>
  <si>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</si>
  <si>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</si>
  <si>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</si>
  <si>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</si>
  <si>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</si>
  <si>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</si>
  <si>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</si>
  <si>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</si>
  <si>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</si>
  <si>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</si>
  <si>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</si>
  <si>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</si>
  <si>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</si>
  <si>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</si>
  <si>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</si>
  <si>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</si>
  <si>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</si>
  <si>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</si>
  <si>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</si>
  <si>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</si>
  <si>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</si>
  <si>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</si>
  <si>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</si>
  <si>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</si>
  <si>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</si>
  <si>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</si>
  <si>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</si>
  <si>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</si>
  <si>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</si>
  <si>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</si>
  <si>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</si>
  <si>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</si>
  <si>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</si>
  <si>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</si>
  <si>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</si>
  <si>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</si>
  <si>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</si>
  <si>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</si>
  <si>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</si>
  <si>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</si>
  <si>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</si>
  <si>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</si>
  <si>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</si>
  <si>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</si>
  <si>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</si>
  <si>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</si>
  <si>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</si>
  <si>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</si>
  <si>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</si>
  <si>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</si>
  <si>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</si>
  <si>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</si>
  <si>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</si>
  <si>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</si>
  <si>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</si>
  <si>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</si>
  <si>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</si>
  <si>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</si>
  <si>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</si>
  <si>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</si>
  <si>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</si>
  <si>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</si>
  <si>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</si>
  <si>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</si>
  <si>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</si>
  <si>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</si>
  <si>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</si>
  <si>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</si>
  <si>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</si>
  <si>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</si>
  <si>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</si>
  <si>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</si>
  <si>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</si>
  <si>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</si>
  <si>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</si>
  <si>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</si>
  <si>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</si>
  <si>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</si>
  <si>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</si>
  <si>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</si>
  <si>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</si>
  <si>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</si>
  <si>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</si>
  <si>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</si>
  <si>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</si>
  <si>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</si>
  <si>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</si>
  <si>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</si>
  <si>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</si>
  <si>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</si>
  <si>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</si>
  <si>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</si>
  <si>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</si>
  <si>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</si>
  <si>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</si>
  <si>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</si>
  <si>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</si>
  <si>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</si>
  <si>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</si>
  <si>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</si>
  <si>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</si>
  <si>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</si>
  <si>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</si>
  <si>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</si>
  <si>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</si>
  <si>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</si>
  <si>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</si>
  <si>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</si>
  <si>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</si>
  <si>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</si>
  <si>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</si>
  <si>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</si>
  <si>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</si>
  <si>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</si>
  <si>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</si>
  <si>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</si>
  <si>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</si>
  <si>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</si>
  <si>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</si>
  <si>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</si>
  <si>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</si>
  <si>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</si>
  <si>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</si>
  <si>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</si>
  <si>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</si>
  <si>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</si>
  <si>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</si>
  <si>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</si>
  <si>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</si>
  <si>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</si>
  <si>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</si>
  <si>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</si>
  <si>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</si>
  <si>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</si>
  <si>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</si>
  <si>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</si>
  <si>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</si>
  <si>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</si>
  <si>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</si>
  <si>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</si>
  <si>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</si>
  <si>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</si>
  <si>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</si>
  <si>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</si>
  <si>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</si>
  <si>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</si>
  <si>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</si>
  <si>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</si>
  <si>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</si>
  <si>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</si>
  <si>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</si>
  <si>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</si>
  <si>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</si>
  <si>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</si>
  <si>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</si>
  <si>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</si>
  <si>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</si>
  <si>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</si>
  <si>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</si>
  <si>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</si>
  <si>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</si>
  <si>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</si>
  <si>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</si>
  <si>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</si>
  <si>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</si>
  <si>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</si>
  <si>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</si>
  <si>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</si>
  <si>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</si>
  <si>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</si>
  <si>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</si>
  <si>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</si>
  <si>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</si>
  <si>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</si>
  <si>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</si>
  <si>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</si>
  <si>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</si>
  <si>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</si>
  <si>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</si>
  <si>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</si>
  <si>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</si>
  <si>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</si>
  <si>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</si>
  <si>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</si>
  <si>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</si>
  <si>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</si>
  <si>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</si>
  <si>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</si>
  <si>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</si>
  <si>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</si>
  <si>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</si>
  <si>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</si>
  <si>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</si>
  <si>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</si>
  <si>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</si>
  <si>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</si>
  <si>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</si>
  <si>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</si>
  <si>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</si>
  <si>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</si>
  <si>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</si>
  <si>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</si>
  <si>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</si>
  <si>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</si>
  <si>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</si>
  <si>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</si>
  <si>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</si>
  <si>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</si>
  <si>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</si>
  <si>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</si>
  <si>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</si>
  <si>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</si>
  <si>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</si>
  <si>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</si>
  <si>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</si>
  <si>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</si>
  <si>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</si>
  <si>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</si>
  <si>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</si>
  <si>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</si>
  <si>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</si>
  <si>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</si>
  <si>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</si>
  <si>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</si>
  <si>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</si>
  <si>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</si>
  <si>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</si>
  <si>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</si>
  <si>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</si>
  <si>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</si>
  <si>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</si>
  <si>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</si>
  <si>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</si>
  <si>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</si>
  <si>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</si>
  <si>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</si>
  <si>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</si>
  <si>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</si>
  <si>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</si>
  <si>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</si>
  <si>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</si>
  <si>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</si>
  <si>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</si>
  <si>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</si>
  <si>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</si>
  <si>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</si>
  <si>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</si>
  <si>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</si>
  <si>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</si>
  <si>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</si>
  <si>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</si>
  <si>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</si>
  <si>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</si>
  <si>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</si>
  <si>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</si>
  <si>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</si>
  <si>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</si>
  <si>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</si>
  <si>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</si>
  <si>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</si>
  <si>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</si>
  <si>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</si>
  <si>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</si>
  <si>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</si>
  <si>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</si>
  <si>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</si>
  <si>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</si>
  <si>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</si>
  <si>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</si>
  <si>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</si>
  <si>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</si>
  <si>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</si>
  <si>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</si>
  <si>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</si>
  <si>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</si>
  <si>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</si>
  <si>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</si>
  <si>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</si>
  <si>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</si>
  <si>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</si>
  <si>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</si>
  <si>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</si>
  <si>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</si>
  <si>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</si>
  <si>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</si>
  <si>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</si>
  <si>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</si>
  <si>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</si>
  <si>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</si>
  <si>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</si>
  <si>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</si>
  <si>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</si>
  <si>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</si>
  <si>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</si>
  <si>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</si>
  <si>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</si>
  <si>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</si>
  <si>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</si>
  <si>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</si>
  <si>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</si>
  <si>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</si>
  <si>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</si>
  <si>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</si>
  <si>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</si>
  <si>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</si>
  <si>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</si>
  <si>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</si>
  <si>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</si>
  <si>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</si>
  <si>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</si>
  <si>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</si>
  <si>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</si>
  <si>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</si>
  <si>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</si>
  <si>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</si>
  <si>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</si>
  <si>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</si>
  <si>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</si>
  <si>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</si>
  <si>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</si>
  <si>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</si>
  <si>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</si>
  <si>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</si>
  <si>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</si>
  <si>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</si>
  <si>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</si>
  <si>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</si>
  <si>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</si>
  <si>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</si>
  <si>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</si>
  <si>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</si>
  <si>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</si>
  <si>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</si>
  <si>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</si>
  <si>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</si>
  <si>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</si>
  <si>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</si>
  <si>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</si>
  <si>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</si>
  <si>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</si>
  <si>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</si>
  <si>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</si>
  <si>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</si>
  <si>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</si>
  <si>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</si>
  <si>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</si>
  <si>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</si>
  <si>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</si>
  <si>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</si>
  <si>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</si>
  <si>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</si>
  <si>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</si>
  <si>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</si>
  <si>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</si>
  <si>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</si>
  <si>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</si>
  <si>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</si>
  <si>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</si>
  <si>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</si>
  <si>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</si>
  <si>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</si>
  <si>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</si>
  <si>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</si>
  <si>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</si>
  <si>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</si>
  <si>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</si>
  <si>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</si>
  <si>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</si>
  <si>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</si>
  <si>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</si>
  <si>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</si>
  <si>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</si>
  <si>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</si>
  <si>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</si>
  <si>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</si>
  <si>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</si>
  <si>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</si>
  <si>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</si>
  <si>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</si>
  <si>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</si>
  <si>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</si>
  <si>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</si>
  <si>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</si>
  <si>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</si>
  <si>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</si>
  <si>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</si>
  <si>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</si>
  <si>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</si>
  <si>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</si>
  <si>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</si>
  <si>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</si>
  <si>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</si>
  <si>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</si>
  <si>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</si>
  <si>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</si>
  <si>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</si>
  <si>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</si>
  <si>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</si>
  <si>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</si>
  <si>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</si>
  <si>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</si>
  <si>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</si>
  <si>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</si>
  <si>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</si>
  <si>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</si>
  <si>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</si>
  <si>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</si>
  <si>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</si>
  <si>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</si>
  <si>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</si>
  <si>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</si>
  <si>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</si>
  <si>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</si>
  <si>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</si>
  <si>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</si>
  <si>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</si>
  <si>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</si>
  <si>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</si>
  <si>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</si>
  <si>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</si>
  <si>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</si>
  <si>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</si>
  <si>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</si>
  <si>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</si>
  <si>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</si>
  <si>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</si>
  <si>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</si>
  <si>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</si>
  <si>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</si>
  <si>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</si>
  <si>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</si>
  <si>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</si>
  <si>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</si>
  <si>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</si>
  <si>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</si>
  <si>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</si>
  <si>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</si>
  <si>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</si>
  <si>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</si>
  <si>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</si>
  <si>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</si>
  <si>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</si>
  <si>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</si>
  <si>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</si>
  <si>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</si>
  <si>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</si>
  <si>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</si>
  <si>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</si>
  <si>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</si>
  <si>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</si>
  <si>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</si>
  <si>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</si>
  <si>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</si>
  <si>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</si>
  <si>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</si>
  <si>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</si>
  <si>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</si>
  <si>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</si>
  <si>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</si>
  <si>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</si>
  <si>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</si>
  <si>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</si>
  <si>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</si>
  <si>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</si>
  <si>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</si>
  <si>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</si>
  <si>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</si>
  <si>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</si>
  <si>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</si>
  <si>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</si>
  <si>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</si>
  <si>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</si>
  <si>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</si>
  <si>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</si>
  <si>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</si>
  <si>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</si>
  <si>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</si>
  <si>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</si>
  <si>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</si>
  <si>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</si>
  <si>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</si>
  <si>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</si>
  <si>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</si>
  <si>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</si>
  <si>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</si>
  <si>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</si>
  <si>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</si>
  <si>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</si>
  <si>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</si>
  <si>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</si>
  <si>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</si>
  <si>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</si>
  <si>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</si>
  <si>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</si>
  <si>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</si>
  <si>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</si>
  <si>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</si>
  <si>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</si>
  <si>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</si>
  <si>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</si>
  <si>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</si>
  <si>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</si>
  <si>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</si>
  <si>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</si>
  <si>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</si>
  <si>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</si>
  <si>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</si>
  <si>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</si>
  <si>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</si>
  <si>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</si>
  <si>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</si>
  <si>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</si>
  <si>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</si>
  <si>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</si>
  <si>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</si>
  <si>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</si>
  <si>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</si>
  <si>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</si>
  <si>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</si>
  <si>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</si>
  <si>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</si>
  <si>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</si>
  <si>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</si>
  <si>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</si>
  <si>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</si>
  <si>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</si>
  <si>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</si>
  <si>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</si>
  <si>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</si>
  <si>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</si>
  <si>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</si>
  <si>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</si>
  <si>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</si>
  <si>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</si>
  <si>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</si>
  <si>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</si>
  <si>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</si>
  <si>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</si>
  <si>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</si>
  <si>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</si>
  <si>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</si>
  <si>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</si>
  <si>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</si>
  <si>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</si>
  <si>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</si>
  <si>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</si>
  <si>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</si>
  <si>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</si>
  <si>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</si>
  <si>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</si>
  <si>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</si>
  <si>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</si>
  <si>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</si>
  <si>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</si>
  <si>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</si>
  <si>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</si>
  <si>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</si>
  <si>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</si>
  <si>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</si>
  <si>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</si>
  <si>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</si>
  <si>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</si>
  <si>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</si>
  <si>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</si>
  <si>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</si>
  <si>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</si>
  <si>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</si>
  <si>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</si>
  <si>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</si>
  <si>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</si>
  <si>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</si>
  <si>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</si>
  <si>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</si>
  <si>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</si>
  <si>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</si>
  <si>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</si>
  <si>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</si>
  <si>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</si>
  <si>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</si>
  <si>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</si>
  <si>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</si>
  <si>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</si>
  <si>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</si>
  <si>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</si>
  <si>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</si>
  <si>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</si>
  <si>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</si>
  <si>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</si>
  <si>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</si>
  <si>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</si>
  <si>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</si>
  <si>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</si>
  <si>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</si>
  <si>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</si>
  <si>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</si>
  <si>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</si>
  <si>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</si>
  <si>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</si>
  <si>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</si>
  <si>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</si>
  <si>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</si>
  <si>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</si>
  <si>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</si>
  <si>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</si>
  <si>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</si>
  <si>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</si>
  <si>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</si>
  <si>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</si>
  <si>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</si>
  <si>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</si>
  <si>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</si>
  <si>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</si>
  <si>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</si>
  <si>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</si>
  <si>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</si>
  <si>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</si>
  <si>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</si>
  <si>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</si>
  <si>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</si>
  <si>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</si>
  <si>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</si>
  <si>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</si>
  <si>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</si>
  <si>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</si>
  <si>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</si>
  <si>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</si>
  <si>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</si>
  <si>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</si>
  <si>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</si>
  <si>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</si>
  <si>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</si>
  <si>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</si>
  <si>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</si>
  <si>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</si>
  <si>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</si>
  <si>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</si>
  <si>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</si>
  <si>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</si>
  <si>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</si>
  <si>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</si>
  <si>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</si>
  <si>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</si>
  <si>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</si>
  <si>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</si>
  <si>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</si>
  <si>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</si>
  <si>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</si>
  <si>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</si>
  <si>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</si>
  <si>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</si>
  <si>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</si>
  <si>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</si>
  <si>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</si>
  <si>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</si>
  <si>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</si>
  <si>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</si>
  <si>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</si>
  <si>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</si>
  <si>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</si>
  <si>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</si>
  <si>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</si>
  <si>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</si>
  <si>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</si>
  <si>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</si>
  <si>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</si>
  <si>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</si>
  <si>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</si>
  <si>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</si>
  <si>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</si>
  <si>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</si>
  <si>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</si>
  <si>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</si>
  <si>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</si>
  <si>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</si>
  <si>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</si>
  <si>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</si>
  <si>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</si>
  <si>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</si>
  <si>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</si>
  <si>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</si>
  <si>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</si>
  <si>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</si>
  <si>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</si>
  <si>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</si>
  <si>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</si>
  <si>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</si>
  <si>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</si>
  <si>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</si>
  <si>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</si>
  <si>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</si>
  <si>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</si>
  <si>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</si>
  <si>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</si>
  <si>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</si>
  <si>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</si>
  <si>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</si>
  <si>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</si>
  <si>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</si>
  <si>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</si>
  <si>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</si>
  <si>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</si>
  <si>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</si>
  <si>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</si>
  <si>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</si>
  <si>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</si>
  <si>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</si>
  <si>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</si>
  <si>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</si>
  <si>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</si>
  <si>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</si>
  <si>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</si>
  <si>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</si>
  <si>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</si>
  <si>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</si>
  <si>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</si>
  <si>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</si>
  <si>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</si>
  <si>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</si>
  <si>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</si>
  <si>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</si>
  <si>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</si>
  <si>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</si>
  <si>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</si>
  <si>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</si>
  <si>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</si>
  <si>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</si>
  <si>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</si>
  <si>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</si>
  <si>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</si>
  <si>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</si>
  <si>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</si>
  <si>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</si>
  <si>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</si>
  <si>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</si>
  <si>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</si>
  <si>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</si>
  <si>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</si>
  <si>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</si>
  <si>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</si>
  <si>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</si>
  <si>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</si>
  <si>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</si>
  <si>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</si>
  <si>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</si>
  <si>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</si>
  <si>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</si>
  <si>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</si>
  <si>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</si>
  <si>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</si>
  <si>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</si>
  <si>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</si>
  <si>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</si>
  <si>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</si>
  <si>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</si>
  <si>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</si>
  <si>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</si>
  <si>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</si>
  <si>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</si>
  <si>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</si>
  <si>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</si>
  <si>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</si>
  <si>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</si>
  <si>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</si>
  <si>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</si>
  <si>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</si>
  <si>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</si>
  <si>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</si>
  <si>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</si>
  <si>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</si>
  <si>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</si>
  <si>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</si>
  <si>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</si>
  <si>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</si>
  <si>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</si>
  <si>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</si>
  <si>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</si>
  <si>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</si>
  <si>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</si>
  <si>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</si>
  <si>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</si>
  <si>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</si>
  <si>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</si>
  <si>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</si>
  <si>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</si>
  <si>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</si>
  <si>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</si>
  <si>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</si>
  <si>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</si>
  <si>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</si>
  <si>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</si>
  <si>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</si>
  <si>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</si>
  <si>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</si>
  <si>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</si>
  <si>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</si>
  <si>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</si>
  <si>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</si>
  <si>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</si>
  <si>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</si>
  <si>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</si>
  <si>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</si>
  <si>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</si>
  <si>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</si>
  <si>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</si>
  <si>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</si>
  <si>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</si>
  <si>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</si>
  <si>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</si>
  <si>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</si>
  <si>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</si>
  <si>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</si>
  <si>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</si>
  <si>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</si>
  <si>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</si>
  <si>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</si>
  <si>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</si>
  <si>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</si>
  <si>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</si>
  <si>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</si>
  <si>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</si>
  <si>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</si>
  <si>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</si>
  <si>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</si>
  <si>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</si>
  <si>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</si>
  <si>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</si>
  <si>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</si>
  <si>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</si>
  <si>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</si>
  <si>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</si>
  <si>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</si>
  <si>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</si>
  <si>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</si>
  <si>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</si>
  <si>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</si>
  <si>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</si>
  <si>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</si>
  <si>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</si>
  <si>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</si>
  <si>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</si>
  <si>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</si>
  <si>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</si>
  <si>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</si>
  <si>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</si>
  <si>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</si>
  <si>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</si>
  <si>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</si>
  <si>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</si>
  <si>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</si>
  <si>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</si>
  <si>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</si>
  <si>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</si>
  <si>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</si>
  <si>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</si>
  <si>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</si>
  <si>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</si>
  <si>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</si>
  <si>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</si>
  <si>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</si>
  <si>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</si>
  <si>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</si>
  <si>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</si>
  <si>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</si>
  <si>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</si>
  <si>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</si>
  <si>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</si>
  <si>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</si>
  <si>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</si>
  <si>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</si>
  <si>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</si>
  <si>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</si>
  <si>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</si>
  <si>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</si>
  <si>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</si>
  <si>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</si>
  <si>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</si>
  <si>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</si>
  <si>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</si>
  <si>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</si>
  <si>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</si>
  <si>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</si>
  <si>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</si>
  <si>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</si>
  <si>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</si>
  <si>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</si>
  <si>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</si>
  <si>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</si>
  <si>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</si>
  <si>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</si>
  <si>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</si>
  <si>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</si>
  <si>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</si>
  <si>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</si>
  <si>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</si>
  <si>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</si>
  <si>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</si>
  <si>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</si>
  <si>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</si>
  <si>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</si>
  <si>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</si>
  <si>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</si>
  <si>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</si>
  <si>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</si>
  <si>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</si>
  <si>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</si>
  <si>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</si>
  <si>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</si>
  <si>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</si>
  <si>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</si>
  <si>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</si>
  <si>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</si>
  <si>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</si>
  <si>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</si>
  <si>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</si>
  <si>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</si>
  <si>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</si>
  <si>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</si>
  <si>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</si>
  <si>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</si>
  <si>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</si>
  <si>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</si>
  <si>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</si>
  <si>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</si>
  <si>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</si>
  <si>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</si>
  <si>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</si>
  <si>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</si>
  <si>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</si>
  <si>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</si>
  <si>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</si>
  <si>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</si>
  <si>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</si>
  <si>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</si>
  <si>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</si>
  <si>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</si>
  <si>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</si>
  <si>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</si>
  <si>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</si>
  <si>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</si>
  <si>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</si>
  <si>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</si>
  <si>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</si>
  <si>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</si>
  <si>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</si>
  <si>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</si>
  <si>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</si>
  <si>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</si>
  <si>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</si>
  <si>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</si>
  <si>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</si>
  <si>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</si>
  <si>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</si>
  <si>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</si>
  <si>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</si>
  <si>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</si>
  <si>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</si>
  <si>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</si>
  <si>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</si>
  <si>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</si>
  <si>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</si>
  <si>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</si>
  <si>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</si>
  <si>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</si>
  <si>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</si>
  <si>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</si>
  <si>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</si>
  <si>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</si>
  <si>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</si>
  <si>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</si>
  <si>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</si>
  <si>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</si>
  <si>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</si>
  <si>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</si>
  <si>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</si>
  <si>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</si>
  <si>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</si>
  <si>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</si>
  <si>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</si>
  <si>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</si>
  <si>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</si>
  <si>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</si>
  <si>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</si>
  <si>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</si>
  <si>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</si>
  <si>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</si>
  <si>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</si>
  <si>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</si>
  <si>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</si>
  <si>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</si>
  <si>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</si>
  <si>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</si>
  <si>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</si>
  <si>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</si>
  <si>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</si>
  <si>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</si>
  <si>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</si>
  <si>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</si>
  <si>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</si>
  <si>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</si>
  <si>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</si>
  <si>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</si>
  <si>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</si>
  <si>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</si>
  <si>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</si>
  <si>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</si>
  <si>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</si>
  <si>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</si>
  <si>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</si>
  <si>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</si>
  <si>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</si>
  <si>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</si>
  <si>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</si>
  <si>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</si>
  <si>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</si>
  <si>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</si>
  <si>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</si>
  <si>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</si>
  <si>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</si>
  <si>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</si>
  <si>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</si>
  <si>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</si>
  <si>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</si>
  <si>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</si>
  <si>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</si>
  <si>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</si>
  <si>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</si>
  <si>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</si>
  <si>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</si>
  <si>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</si>
  <si>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</si>
  <si>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</si>
  <si>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</si>
  <si>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</si>
  <si>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</si>
  <si>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</si>
  <si>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</si>
  <si>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</si>
  <si>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</si>
  <si>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</si>
  <si>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</si>
  <si>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</si>
  <si>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</si>
  <si>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</si>
  <si>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</si>
  <si>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</si>
  <si>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</si>
  <si>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</si>
  <si>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</si>
  <si>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</si>
  <si>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</si>
  <si>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</si>
  <si>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</si>
  <si>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</si>
  <si>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</si>
  <si>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</si>
  <si>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</si>
  <si>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</si>
  <si>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</si>
  <si>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</si>
  <si>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</si>
  <si>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</si>
  <si>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</si>
  <si>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</si>
  <si>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</si>
  <si>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</si>
  <si>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</si>
  <si>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</si>
  <si>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</si>
  <si>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</si>
  <si>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</si>
  <si>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</si>
  <si>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</si>
  <si>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</si>
  <si>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</si>
  <si>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</si>
  <si>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</si>
  <si>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</si>
  <si>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</si>
  <si>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</si>
  <si>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</si>
  <si>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</si>
  <si>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</si>
  <si>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</si>
  <si>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</si>
  <si>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</si>
  <si>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</si>
  <si>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</si>
  <si>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</si>
  <si>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</si>
  <si>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</si>
  <si>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</si>
  <si>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</si>
  <si>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</si>
  <si>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</si>
  <si>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</si>
  <si>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</si>
  <si>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</si>
  <si>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</si>
  <si>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</si>
  <si>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</si>
  <si>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</si>
  <si>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</si>
  <si>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</si>
  <si>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</si>
  <si>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</si>
  <si>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</si>
  <si>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</si>
  <si>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</si>
  <si>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</si>
  <si>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</si>
  <si>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</si>
  <si>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</si>
  <si>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</si>
  <si>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</si>
  <si>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</si>
  <si>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</si>
  <si>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</si>
  <si>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</si>
  <si>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</si>
  <si>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</si>
  <si>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</si>
  <si>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</si>
  <si>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</si>
  <si>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</si>
  <si>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</si>
  <si>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</si>
  <si>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</si>
  <si>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</si>
  <si>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</si>
  <si>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</si>
  <si>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</si>
  <si>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</si>
  <si>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</si>
  <si>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</si>
  <si>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</si>
  <si>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</si>
  <si>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</si>
  <si>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</si>
  <si>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</si>
  <si>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</si>
  <si>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</si>
  <si>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</si>
  <si>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</si>
  <si>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</si>
  <si>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</si>
  <si>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</si>
  <si>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</si>
  <si>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</si>
  <si>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</si>
  <si>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</si>
  <si>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</si>
  <si>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</si>
  <si>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</si>
  <si>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</si>
  <si>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</si>
  <si>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</si>
  <si>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</si>
  <si>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</si>
  <si>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</si>
  <si>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</si>
  <si>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</si>
  <si>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</si>
  <si>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</si>
  <si>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</si>
  <si>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</si>
  <si>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</si>
  <si>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</si>
  <si>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</si>
  <si>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</si>
  <si>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</si>
  <si>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</si>
  <si>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</si>
  <si>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</si>
  <si>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</si>
  <si>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</si>
  <si>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</si>
  <si>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</si>
  <si>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</si>
  <si>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</si>
  <si>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</si>
  <si>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</si>
  <si>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</si>
  <si>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</si>
  <si>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</si>
  <si>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</si>
  <si>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</si>
  <si>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</si>
  <si>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</si>
  <si>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</si>
  <si>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</si>
  <si>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</si>
  <si>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</si>
  <si>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</si>
  <si>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</si>
  <si>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</si>
  <si>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</si>
  <si>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</si>
  <si>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</si>
  <si>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</si>
  <si>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</si>
  <si>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</si>
  <si>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</si>
  <si>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</si>
  <si>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</si>
  <si>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</si>
  <si>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</si>
  <si>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</si>
  <si>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</si>
  <si>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</si>
  <si>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</si>
  <si>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</si>
  <si>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</si>
  <si>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</si>
  <si>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</si>
  <si>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</si>
  <si>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</si>
  <si>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</si>
  <si>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</si>
  <si>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</si>
  <si>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</si>
  <si>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</si>
  <si>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</si>
  <si>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</si>
  <si>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</si>
  <si>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</si>
  <si>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</si>
  <si>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</si>
  <si>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</si>
  <si>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</si>
  <si>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</si>
  <si>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</si>
  <si>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</si>
  <si>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</si>
  <si>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</si>
  <si>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</si>
  <si>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</si>
  <si>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</si>
  <si>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</si>
  <si>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</si>
  <si>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</si>
  <si>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</si>
  <si>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</si>
  <si>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</si>
  <si>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</si>
  <si>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</si>
  <si>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</si>
  <si>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</si>
  <si>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</si>
  <si>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</si>
  <si>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</si>
  <si>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</si>
  <si>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</si>
  <si>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</si>
  <si>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</si>
  <si>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</si>
  <si>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</si>
  <si>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</si>
  <si>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</si>
  <si>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</si>
  <si>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</si>
  <si>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</si>
  <si>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</si>
  <si>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</si>
  <si>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</si>
  <si>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</si>
  <si>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</si>
  <si>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</si>
  <si>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</si>
  <si>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</si>
  <si>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</si>
  <si>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</si>
  <si>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</si>
  <si>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</si>
  <si>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</si>
  <si>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</si>
  <si>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</si>
  <si>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</si>
  <si>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</si>
  <si>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</si>
  <si>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</si>
  <si>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</si>
  <si>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</si>
  <si>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</si>
  <si>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</si>
  <si>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</si>
  <si>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</si>
  <si>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</si>
  <si>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</si>
  <si>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</si>
  <si>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</si>
  <si>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</si>
  <si>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</si>
  <si>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</si>
  <si>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</si>
  <si>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</si>
  <si>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</si>
  <si>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</si>
  <si>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</si>
  <si>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</si>
  <si>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</si>
  <si>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</si>
  <si>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</si>
  <si>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</si>
  <si>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</si>
  <si>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</si>
  <si>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</si>
  <si>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</si>
  <si>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</si>
  <si>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</si>
  <si>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</si>
  <si>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</si>
  <si>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</si>
  <si>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</si>
  <si>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</si>
  <si>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</si>
  <si>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</si>
  <si>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</si>
  <si>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</si>
  <si>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</si>
  <si>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</si>
  <si>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</si>
  <si>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</si>
  <si>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</si>
  <si>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</si>
  <si>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</si>
  <si>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</si>
  <si>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</si>
  <si>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</si>
  <si>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</si>
  <si>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</si>
  <si>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</si>
  <si>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</si>
  <si>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</si>
  <si>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</si>
  <si>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</si>
  <si>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</si>
  <si>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</si>
  <si>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</si>
  <si>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</si>
  <si>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</si>
  <si>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</si>
  <si>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</si>
  <si>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</si>
  <si>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</si>
  <si>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</si>
  <si>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</si>
  <si>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</si>
  <si>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</si>
  <si>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</si>
  <si>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</si>
  <si>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</si>
  <si>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</si>
  <si>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</si>
  <si>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</si>
  <si>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</si>
  <si>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</si>
  <si>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</si>
  <si>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</si>
  <si>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</si>
  <si>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</si>
  <si>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</si>
  <si>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</si>
  <si>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</si>
  <si>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</si>
  <si>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</si>
  <si>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</si>
  <si>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</si>
  <si>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</si>
  <si>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</si>
  <si>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</si>
  <si>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</si>
  <si>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</si>
  <si>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</si>
  <si>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</si>
  <si>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</si>
  <si>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</si>
  <si>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</si>
  <si>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</si>
  <si>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</si>
  <si>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</si>
  <si>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</si>
  <si>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</si>
  <si>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</si>
  <si>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</si>
  <si>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</si>
  <si>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</si>
  <si>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</si>
  <si>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</si>
  <si>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</si>
  <si>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</si>
  <si>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</si>
  <si>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</si>
  <si>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</si>
  <si>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</si>
  <si>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</si>
  <si>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</si>
  <si>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</si>
  <si>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</si>
  <si>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</si>
  <si>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</si>
  <si>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</si>
  <si>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</si>
  <si>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</si>
  <si>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</si>
  <si>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</si>
  <si>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</si>
  <si>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</si>
  <si>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</si>
  <si>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</si>
  <si>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</si>
  <si>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</si>
  <si>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</si>
  <si>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</si>
  <si>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</si>
  <si>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</si>
  <si>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</si>
  <si>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</si>
  <si>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</si>
  <si>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</si>
  <si>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</si>
  <si>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</si>
  <si>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</si>
  <si>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</si>
  <si>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</si>
  <si>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</si>
  <si>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</si>
  <si>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</si>
  <si>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</si>
  <si>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</si>
  <si>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</si>
  <si>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</si>
  <si>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</si>
  <si>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</si>
  <si>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</si>
  <si>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</si>
  <si>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</si>
  <si>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</si>
  <si>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</si>
  <si>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</si>
  <si>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</si>
  <si>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</si>
  <si>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</si>
  <si>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</si>
  <si>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</si>
  <si>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</si>
  <si>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</si>
  <si>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</si>
  <si>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</si>
  <si>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</si>
  <si>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</si>
  <si>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</si>
  <si>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</si>
  <si>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</si>
  <si>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</si>
  <si>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</si>
  <si>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</si>
  <si>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</si>
  <si>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</si>
  <si>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</si>
  <si>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</si>
  <si>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</si>
  <si>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</si>
  <si>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</si>
  <si>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</si>
  <si>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</si>
  <si>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</si>
  <si>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</si>
  <si>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</si>
  <si>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</si>
  <si>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</si>
  <si>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</si>
  <si>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</si>
  <si>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</si>
  <si>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</si>
  <si>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</si>
  <si>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</si>
  <si>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</si>
  <si>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</si>
  <si>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</si>
  <si>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</si>
  <si>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</si>
  <si>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</si>
  <si>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</si>
  <si>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</si>
  <si>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</si>
  <si>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</si>
  <si>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</si>
  <si>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</si>
  <si>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</si>
  <si>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</si>
  <si>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</si>
  <si>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</si>
  <si>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</si>
  <si>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</si>
  <si>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</si>
  <si>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</si>
  <si>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</si>
  <si>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</si>
  <si>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</si>
  <si>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</si>
  <si>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</si>
  <si>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</si>
  <si>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</si>
  <si>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</si>
  <si>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</si>
  <si>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</si>
  <si>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</si>
  <si>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</si>
  <si>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</si>
  <si>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</si>
  <si>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</si>
  <si>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</si>
  <si>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</si>
  <si>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</si>
  <si>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</si>
  <si>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</si>
  <si>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</si>
  <si>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</si>
  <si>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</si>
  <si>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</si>
  <si>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</si>
  <si>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</si>
  <si>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</si>
  <si>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</si>
  <si>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</si>
  <si>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</si>
  <si>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</si>
  <si>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</si>
  <si>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</si>
  <si>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</si>
  <si>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</si>
  <si>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</si>
  <si>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</si>
  <si>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</si>
  <si>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</si>
  <si>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</si>
  <si>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</si>
  <si>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</si>
  <si>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</si>
  <si>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</si>
  <si>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</si>
  <si>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</si>
  <si>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</si>
  <si>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</si>
  <si>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</si>
  <si>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</si>
  <si>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</si>
  <si>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</si>
  <si>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</si>
  <si>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</si>
  <si>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</si>
  <si>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</si>
  <si>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</si>
  <si>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</si>
  <si>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</si>
  <si>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</si>
  <si>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</si>
  <si>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</si>
  <si>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</si>
  <si>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</si>
  <si>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</si>
  <si>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</si>
  <si>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</si>
  <si>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</si>
  <si>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</si>
  <si>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</si>
  <si>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</si>
  <si>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</si>
  <si>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</si>
  <si>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</si>
  <si>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</si>
  <si>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</si>
  <si>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</si>
  <si>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</si>
  <si>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</si>
  <si>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</si>
  <si>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</si>
  <si>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</si>
  <si>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</si>
  <si>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</si>
  <si>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</si>
  <si>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</si>
  <si>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</si>
  <si>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</si>
  <si>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</si>
  <si>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</si>
  <si>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</si>
  <si>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</si>
  <si>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</si>
  <si>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</si>
  <si>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</si>
  <si>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</si>
  <si>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</si>
  <si>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</si>
  <si>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</si>
  <si>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</si>
  <si>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</si>
  <si>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</si>
  <si>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</si>
  <si>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</si>
  <si>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</si>
  <si>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</si>
  <si>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</si>
  <si>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</si>
  <si>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</si>
  <si>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</si>
  <si>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</si>
  <si>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</si>
  <si>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</si>
  <si>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</si>
  <si>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</si>
  <si>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</si>
  <si>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</si>
  <si>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</si>
  <si>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</si>
  <si>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</si>
  <si>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</si>
  <si>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</si>
  <si>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</si>
  <si>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</si>
  <si>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</si>
  <si>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</si>
  <si>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</si>
  <si>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</si>
  <si>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</si>
  <si>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</si>
  <si>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</si>
  <si>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</si>
  <si>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</si>
  <si>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</si>
  <si>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</si>
  <si>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</si>
  <si>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</si>
  <si>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</si>
  <si>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</si>
  <si>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</si>
  <si>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</si>
  <si>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</si>
  <si>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</si>
  <si>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</si>
  <si>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</si>
  <si>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</si>
  <si>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</si>
  <si>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</si>
  <si>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</si>
  <si>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</si>
  <si>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</si>
  <si>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</si>
  <si>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</si>
  <si>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</si>
  <si>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</si>
  <si>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</si>
  <si>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</si>
  <si>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</si>
  <si>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</si>
  <si>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</si>
  <si>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</si>
  <si>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</si>
  <si>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</si>
  <si>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</si>
  <si>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</si>
  <si>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</si>
  <si>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</si>
  <si>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</si>
  <si>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</si>
  <si>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</si>
  <si>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</si>
  <si>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</si>
  <si>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</si>
  <si>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</si>
  <si>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</si>
  <si>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</si>
  <si>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</si>
  <si>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</si>
  <si>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</si>
  <si>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</si>
  <si>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</si>
  <si>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</si>
  <si>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</si>
  <si>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</si>
  <si>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</si>
  <si>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</si>
  <si>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</si>
  <si>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</si>
  <si>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</si>
  <si>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</si>
  <si>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</si>
  <si>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</si>
  <si>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</si>
  <si>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</si>
  <si>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</si>
  <si>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</si>
  <si>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</si>
  <si>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</si>
  <si>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</si>
  <si>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</si>
  <si>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</si>
  <si>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</si>
  <si>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</si>
  <si>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</si>
  <si>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</si>
  <si>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</si>
  <si>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</si>
  <si>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</si>
  <si>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</si>
  <si>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</si>
  <si>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</si>
  <si>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</si>
  <si>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</si>
  <si>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</si>
  <si>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</si>
  <si>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</si>
  <si>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</si>
  <si>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</si>
  <si>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</si>
  <si>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</si>
  <si>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</si>
  <si>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</si>
  <si>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</si>
  <si>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</si>
  <si>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</si>
  <si>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</si>
  <si>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</si>
  <si>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</si>
  <si>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</si>
  <si>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</si>
  <si>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</si>
  <si>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</si>
  <si>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</si>
  <si>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</si>
  <si>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</si>
  <si>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</si>
  <si>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</si>
  <si>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</si>
  <si>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</si>
  <si>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</si>
  <si>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</si>
  <si>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</si>
  <si>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</si>
  <si>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</si>
  <si>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</si>
  <si>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</si>
  <si>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</si>
  <si>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</si>
  <si>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</si>
  <si>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</si>
  <si>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</si>
  <si>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</si>
  <si>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</si>
  <si>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</si>
  <si>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</si>
  <si>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</si>
  <si>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</si>
  <si>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</si>
  <si>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</si>
  <si>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</si>
  <si>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</si>
  <si>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</si>
  <si>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</si>
  <si>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</si>
  <si>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</si>
  <si>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</si>
  <si>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</si>
  <si>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</si>
  <si>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</si>
  <si>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</si>
  <si>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</si>
  <si>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</si>
  <si>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</si>
  <si>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</si>
  <si>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</si>
  <si>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</si>
  <si>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</si>
  <si>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</si>
  <si>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</si>
  <si>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</si>
  <si>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</si>
  <si>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</si>
  <si>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</si>
  <si>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</si>
  <si>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</si>
  <si>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</si>
  <si>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</si>
  <si>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</si>
  <si>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</si>
  <si>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</si>
  <si>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</si>
  <si>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</si>
  <si>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</si>
  <si>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</si>
  <si>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</si>
  <si>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</si>
  <si>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</si>
  <si>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</si>
  <si>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</si>
  <si>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</si>
  <si>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</si>
  <si>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</si>
  <si>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</si>
  <si>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</si>
  <si>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</si>
  <si>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</si>
  <si>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</si>
  <si>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</si>
  <si>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</si>
  <si>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</si>
  <si>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</si>
  <si>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</si>
  <si>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</si>
  <si>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</si>
  <si>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</si>
  <si>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</si>
  <si>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</si>
  <si>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</si>
  <si>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</si>
  <si>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</si>
  <si>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</si>
  <si>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</si>
  <si>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</si>
  <si>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</si>
  <si>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</si>
  <si>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</si>
  <si>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</si>
  <si>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</si>
  <si>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</si>
  <si>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</si>
  <si>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</si>
  <si>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</si>
  <si>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</si>
  <si>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</si>
  <si>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</si>
  <si>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</si>
  <si>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</si>
  <si>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</si>
  <si>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</si>
  <si>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</si>
  <si>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</si>
  <si>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</si>
  <si>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</si>
  <si>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</si>
  <si>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</si>
  <si>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</si>
  <si>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</si>
  <si>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</si>
  <si>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</si>
  <si>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</si>
  <si>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</si>
  <si>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</si>
  <si>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</si>
  <si>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</si>
  <si>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</si>
  <si>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</si>
  <si>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</si>
  <si>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</si>
  <si>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</si>
  <si>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</si>
  <si>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</si>
  <si>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</si>
  <si>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</si>
  <si>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</si>
  <si>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</si>
  <si>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</si>
  <si>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</si>
  <si>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</si>
  <si>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</si>
  <si>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</si>
  <si>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</si>
  <si>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</si>
  <si>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</si>
  <si>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</si>
  <si>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</si>
  <si>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</si>
  <si>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</si>
  <si>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</si>
  <si>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</si>
  <si>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</si>
  <si>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</si>
  <si>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</si>
  <si>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</si>
  <si>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</si>
  <si>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</si>
  <si>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</si>
  <si>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</si>
  <si>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</si>
  <si>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</si>
  <si>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</si>
  <si>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</si>
  <si>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</si>
  <si>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</si>
  <si>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</si>
  <si>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</si>
  <si>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</si>
  <si>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</si>
  <si>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</si>
  <si>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</si>
  <si>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</si>
  <si>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</si>
  <si>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</si>
  <si>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</si>
  <si>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</si>
  <si>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</si>
  <si>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</si>
  <si>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</si>
  <si>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</si>
  <si>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</si>
  <si>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</si>
  <si>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</si>
  <si>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</si>
  <si>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</si>
  <si>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</si>
  <si>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</si>
  <si>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</si>
  <si>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</si>
  <si>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</si>
  <si>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</si>
  <si>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</si>
  <si>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</si>
  <si>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</si>
  <si>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</si>
  <si>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</si>
  <si>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</si>
  <si>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</si>
  <si>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</si>
  <si>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</si>
  <si>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</si>
  <si>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</si>
  <si>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</si>
  <si>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</si>
  <si>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</si>
  <si>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</si>
  <si>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</si>
  <si>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</si>
  <si>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</si>
  <si>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</si>
  <si>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</si>
  <si>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</si>
  <si>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</si>
  <si>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</si>
  <si>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</si>
  <si>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</si>
  <si>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</si>
  <si>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</si>
  <si>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</si>
  <si>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</si>
  <si>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</si>
  <si>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</si>
  <si>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</si>
  <si>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</si>
  <si>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</si>
  <si>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</si>
  <si>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</si>
  <si>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</si>
  <si>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</si>
  <si>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</si>
  <si>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</si>
  <si>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</si>
  <si>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</si>
  <si>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</si>
  <si>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</si>
  <si>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</si>
  <si>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</si>
  <si>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</si>
  <si>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</si>
  <si>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</si>
  <si>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</si>
  <si>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</si>
  <si>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</si>
  <si>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</si>
  <si>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</si>
  <si>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</si>
  <si>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</si>
  <si>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</si>
  <si>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</si>
  <si>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</si>
  <si>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</si>
  <si>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</si>
  <si>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</si>
  <si>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</si>
  <si>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</si>
  <si>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</si>
  <si>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</si>
  <si>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</si>
  <si>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</si>
  <si>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</si>
  <si>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</si>
  <si>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</si>
  <si>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</si>
  <si>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</si>
  <si>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</si>
  <si>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</si>
  <si>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</si>
  <si>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</si>
  <si>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</si>
  <si>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</si>
  <si>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</si>
  <si>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</si>
  <si>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</si>
  <si>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</si>
  <si>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</si>
  <si>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</si>
  <si>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</si>
  <si>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</si>
  <si>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</si>
  <si>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</si>
  <si>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</si>
  <si>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</si>
  <si>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</si>
  <si>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</si>
  <si>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</si>
  <si>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</si>
  <si>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</si>
  <si>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</si>
  <si>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</si>
  <si>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</si>
  <si>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</si>
  <si>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</si>
  <si>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</si>
  <si>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</si>
  <si>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</si>
  <si>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</si>
  <si>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</si>
  <si>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</si>
  <si>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</si>
  <si>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</si>
  <si>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</si>
  <si>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</si>
  <si>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</si>
  <si>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</si>
  <si>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</si>
  <si>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</si>
  <si>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</si>
  <si>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</si>
  <si>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</si>
  <si>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</si>
  <si>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</si>
  <si>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</si>
  <si>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</si>
  <si>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</si>
  <si>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</si>
  <si>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</si>
  <si>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</si>
  <si>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</si>
  <si>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</si>
  <si>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</si>
  <si>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</si>
  <si>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</si>
  <si>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</si>
  <si>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</si>
  <si>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</si>
  <si>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</si>
  <si>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</si>
  <si>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</si>
  <si>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</si>
  <si>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</si>
  <si>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</si>
  <si>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</si>
  <si>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</si>
  <si>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</si>
  <si>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</si>
  <si>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</si>
  <si>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</si>
  <si>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</si>
  <si>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</si>
  <si>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</si>
  <si>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</si>
  <si>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</si>
  <si>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</si>
  <si>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</si>
  <si>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</si>
  <si>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</si>
  <si>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</si>
  <si>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</si>
  <si>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</si>
  <si>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</si>
  <si>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</si>
  <si>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</si>
  <si>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</si>
  <si>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</si>
  <si>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</si>
  <si>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</si>
  <si>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</si>
  <si>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</si>
  <si>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</si>
  <si>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</si>
  <si>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</si>
  <si>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</si>
  <si>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</si>
  <si>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</si>
  <si>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</si>
  <si>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</si>
  <si>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</si>
  <si>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</si>
  <si>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</si>
  <si>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</si>
  <si>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</si>
  <si>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</si>
  <si>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</si>
  <si>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</si>
  <si>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</si>
  <si>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</si>
  <si>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</si>
  <si>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</si>
  <si>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</si>
  <si>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</si>
  <si>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</si>
  <si>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</si>
  <si>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</si>
  <si>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</si>
  <si>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</si>
  <si>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</si>
  <si>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</si>
  <si>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</si>
  <si>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</si>
  <si>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</si>
  <si>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</si>
  <si>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</si>
  <si>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</si>
  <si>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</si>
  <si>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</si>
  <si>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</si>
  <si>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</si>
  <si>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</si>
  <si>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</si>
  <si>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</si>
  <si>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</si>
  <si>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</si>
  <si>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</si>
  <si>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</si>
  <si>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</si>
  <si>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</si>
  <si>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</si>
  <si>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</si>
  <si>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</si>
  <si>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</si>
  <si>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</si>
  <si>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</si>
  <si>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</si>
  <si>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</si>
  <si>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</si>
  <si>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</si>
  <si>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</si>
  <si>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</si>
  <si>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</si>
  <si>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</si>
  <si>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</si>
  <si>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</si>
  <si>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</si>
  <si>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</si>
  <si>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</si>
  <si>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</si>
  <si>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</si>
  <si>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</si>
  <si>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</si>
  <si>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</si>
  <si>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</si>
  <si>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</si>
  <si>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</si>
  <si>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</si>
  <si>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</si>
  <si>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</si>
  <si>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</si>
  <si>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</si>
  <si>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</si>
  <si>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</si>
  <si>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</si>
  <si>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</si>
  <si>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</si>
  <si>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</si>
  <si>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</si>
  <si>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</si>
  <si>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</si>
  <si>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</si>
  <si>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</si>
  <si>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</si>
  <si>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</si>
  <si>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</si>
  <si>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</si>
  <si>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</si>
  <si>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</si>
  <si>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</si>
  <si>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</si>
  <si>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</si>
  <si>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</si>
  <si>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</si>
  <si>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</si>
  <si>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</si>
  <si>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</si>
  <si>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</si>
  <si>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</si>
  <si>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</si>
  <si>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</si>
  <si>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</si>
  <si>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</si>
  <si>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</si>
  <si>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</si>
  <si>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</si>
  <si>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</si>
  <si>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</si>
  <si>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</si>
  <si>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</si>
  <si>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</si>
  <si>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</si>
  <si>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</si>
  <si>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</si>
  <si>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</si>
  <si>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</si>
  <si>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</si>
  <si>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</si>
  <si>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</si>
  <si>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</si>
  <si>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</si>
  <si>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</si>
  <si>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</si>
  <si>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</si>
  <si>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</si>
  <si>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</si>
  <si>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</si>
  <si>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</si>
  <si>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</si>
  <si>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</si>
  <si>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</si>
  <si>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</si>
  <si>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</si>
  <si>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</si>
  <si>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</si>
  <si>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</si>
  <si>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</si>
  <si>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</si>
  <si>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</si>
  <si>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</si>
  <si>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</si>
  <si>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</si>
  <si>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</si>
  <si>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</si>
  <si>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</si>
  <si>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</si>
  <si>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</si>
  <si>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</si>
  <si>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</si>
  <si>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</si>
  <si>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</si>
  <si>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</si>
  <si>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</si>
  <si>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</si>
  <si>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</si>
  <si>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</si>
  <si>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</si>
  <si>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</si>
  <si>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</si>
  <si>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</si>
  <si>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</si>
  <si>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</si>
  <si>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</si>
  <si>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</si>
  <si>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</si>
  <si>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</si>
  <si>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</si>
  <si>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</si>
  <si>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</si>
  <si>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</si>
  <si>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</si>
  <si>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</si>
  <si>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</si>
  <si>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</si>
  <si>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</si>
  <si>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</si>
  <si>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</si>
  <si>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</si>
  <si>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</si>
  <si>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</si>
  <si>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</si>
  <si>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</si>
  <si>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</si>
  <si>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</si>
  <si>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</si>
  <si>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</si>
  <si>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</si>
  <si>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</si>
  <si>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</si>
  <si>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</si>
  <si>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</si>
  <si>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</si>
  <si>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</si>
  <si>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</si>
  <si>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</si>
  <si>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</si>
  <si>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</si>
  <si>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</si>
  <si>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</si>
  <si>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</si>
  <si>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</si>
  <si>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</si>
  <si>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</si>
  <si>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</si>
  <si>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</si>
  <si>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</si>
  <si>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</si>
  <si>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</si>
  <si>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</si>
  <si>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</si>
  <si>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</si>
  <si>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</si>
  <si>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</si>
  <si>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</si>
  <si>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</si>
  <si>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</si>
  <si>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</si>
  <si>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</si>
  <si>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</si>
  <si>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</si>
  <si>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</si>
  <si>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</si>
  <si>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</si>
  <si>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</si>
  <si>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</si>
  <si>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</si>
  <si>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</si>
  <si>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</si>
  <si>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</si>
  <si>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</si>
  <si>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</si>
  <si>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</si>
  <si>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</si>
  <si>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</si>
  <si>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</si>
  <si>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</si>
  <si>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</si>
  <si>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</si>
  <si>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</si>
  <si>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</si>
  <si>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</si>
  <si>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</si>
  <si>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</si>
  <si>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</si>
  <si>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</si>
  <si>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</si>
  <si>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</si>
  <si>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</si>
  <si>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</si>
  <si>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</si>
  <si>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</si>
  <si>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</si>
  <si>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</si>
  <si>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</si>
  <si>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</si>
  <si>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</si>
  <si>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</si>
  <si>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</si>
  <si>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</si>
  <si>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</si>
  <si>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</si>
  <si>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</si>
  <si>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</si>
  <si>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</si>
  <si>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</si>
  <si>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</si>
  <si>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</si>
  <si>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</si>
  <si>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</si>
  <si>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</si>
  <si>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</si>
  <si>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</si>
  <si>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</si>
  <si>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</si>
  <si>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</si>
  <si>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</si>
  <si>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</si>
  <si>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</si>
  <si>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</si>
  <si>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</si>
  <si>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</si>
  <si>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</si>
  <si>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</si>
  <si>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</si>
  <si>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</si>
  <si>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</si>
  <si>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</si>
  <si>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</si>
  <si>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</si>
  <si>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</si>
  <si>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</si>
  <si>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</si>
  <si>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</si>
  <si>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</si>
  <si>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</si>
  <si>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</si>
  <si>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</si>
  <si>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</si>
  <si>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</si>
  <si>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</si>
  <si>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</si>
  <si>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</si>
  <si>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</si>
  <si>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</si>
  <si>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</si>
  <si>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</si>
  <si>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</si>
  <si>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</si>
  <si>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</si>
  <si>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</si>
  <si>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</si>
  <si>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</si>
  <si>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</si>
  <si>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</si>
  <si>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</si>
  <si>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</si>
  <si>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</si>
  <si>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</si>
  <si>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</si>
  <si>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</si>
  <si>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</si>
  <si>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</si>
  <si>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</si>
  <si>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</si>
  <si>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</si>
  <si>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</si>
  <si>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</si>
  <si>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</si>
  <si>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</si>
  <si>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</si>
  <si>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</si>
  <si>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</si>
  <si>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</si>
  <si>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</si>
  <si>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</si>
  <si>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</si>
  <si>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</si>
  <si>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</si>
  <si>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</si>
  <si>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</si>
  <si>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</si>
  <si>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</si>
  <si>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</si>
  <si>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</si>
  <si>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</si>
  <si>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</si>
  <si>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</si>
  <si>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</si>
  <si>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</si>
  <si>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</si>
  <si>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</si>
  <si>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</si>
  <si>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</si>
  <si>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</si>
  <si>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</si>
  <si>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</si>
  <si>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</si>
  <si>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</si>
  <si>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</si>
  <si>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</si>
  <si>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</si>
  <si>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</si>
  <si>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</si>
  <si>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</si>
  <si>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</si>
  <si>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</si>
  <si>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</si>
  <si>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</si>
  <si>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</si>
  <si>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</si>
  <si>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</si>
  <si>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</si>
  <si>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</si>
  <si>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</si>
  <si>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</si>
  <si>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</si>
  <si>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</si>
  <si>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</si>
  <si>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</si>
  <si>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</si>
  <si>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</si>
  <si>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</si>
  <si>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</si>
  <si>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</si>
  <si>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</si>
  <si>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</si>
  <si>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</si>
  <si>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</si>
  <si>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</si>
  <si>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</si>
  <si>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</si>
  <si>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</si>
  <si>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</si>
  <si>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</si>
  <si>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</si>
  <si>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</si>
  <si>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</si>
  <si>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</si>
  <si>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</si>
  <si>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</si>
  <si>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</si>
  <si>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</si>
  <si>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</si>
  <si>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</si>
  <si>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</si>
  <si>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</si>
  <si>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</si>
  <si>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</si>
  <si>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</si>
  <si>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</si>
  <si>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</si>
  <si>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</si>
  <si>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</si>
  <si>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</si>
  <si>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</si>
  <si>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</si>
  <si>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</si>
  <si>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</si>
  <si>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</si>
  <si>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</si>
  <si>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</si>
  <si>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</si>
  <si>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</si>
  <si>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</si>
  <si>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</si>
  <si>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</si>
  <si>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</si>
  <si>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</si>
  <si>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</si>
  <si>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</si>
  <si>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</si>
  <si>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</si>
  <si>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</si>
  <si>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</si>
  <si>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</si>
  <si>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</si>
  <si>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</si>
  <si>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</si>
  <si>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</si>
  <si>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</si>
  <si>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</si>
  <si>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</si>
  <si>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</si>
  <si>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</si>
  <si>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</si>
  <si>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</si>
  <si>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</si>
  <si>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</si>
  <si>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</si>
  <si>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</si>
  <si>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</si>
  <si>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</si>
  <si>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</si>
  <si>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</si>
  <si>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</si>
  <si>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</si>
  <si>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</si>
  <si>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</si>
  <si>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</si>
  <si>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</si>
  <si>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</si>
  <si>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</si>
  <si>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</si>
  <si>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</si>
  <si>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</si>
  <si>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</si>
  <si>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</si>
  <si>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</si>
  <si>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</si>
  <si>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</si>
  <si>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</si>
  <si>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</si>
  <si>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</si>
  <si>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</si>
  <si>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</si>
  <si>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</si>
  <si>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</si>
  <si>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</si>
  <si>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</si>
  <si>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</si>
  <si>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</si>
  <si>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</si>
  <si>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</si>
  <si>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</si>
  <si>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</si>
  <si>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</si>
  <si>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</si>
  <si>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</si>
  <si>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</si>
  <si>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</si>
  <si>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</si>
  <si>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</si>
  <si>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</si>
  <si>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</si>
  <si>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</si>
  <si>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</si>
  <si>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</si>
  <si>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</si>
  <si>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</si>
  <si>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</si>
  <si>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</si>
  <si>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</si>
  <si>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</si>
  <si>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</si>
  <si>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</si>
  <si>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</si>
  <si>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</si>
  <si>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</si>
  <si>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</si>
  <si>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</si>
  <si>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</si>
  <si>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</si>
  <si>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</si>
  <si>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</si>
  <si>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</si>
  <si>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</si>
  <si>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</si>
  <si>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</si>
  <si>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</si>
  <si>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</si>
  <si>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</si>
  <si>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</si>
  <si>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</si>
  <si>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</si>
  <si>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</si>
  <si>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</si>
  <si>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</si>
  <si>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</si>
  <si>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</si>
  <si>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</si>
  <si>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</si>
  <si>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</si>
  <si>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</si>
  <si>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</si>
  <si>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</si>
  <si>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</si>
  <si>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</si>
  <si>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</si>
  <si>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</si>
  <si>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</si>
  <si>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</si>
  <si>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</si>
  <si>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</si>
  <si>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</si>
  <si>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</si>
  <si>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</si>
  <si>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</si>
  <si>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</si>
  <si>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</si>
  <si>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</si>
  <si>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</si>
  <si>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</si>
  <si>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</si>
  <si>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</si>
  <si>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</si>
  <si>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</si>
  <si>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</si>
  <si>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</si>
  <si>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</si>
  <si>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</si>
  <si>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</si>
  <si>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</si>
  <si>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</si>
  <si>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</si>
  <si>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</si>
  <si>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</si>
  <si>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</si>
  <si>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</si>
  <si>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</si>
  <si>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</si>
  <si>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</si>
  <si>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</si>
  <si>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</si>
  <si>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</si>
  <si>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</si>
  <si>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</si>
  <si>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</si>
  <si>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</si>
  <si>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</si>
  <si>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</si>
  <si>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</si>
  <si>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</si>
  <si>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</si>
  <si>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</si>
  <si>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</si>
  <si>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</si>
  <si>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</si>
  <si>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</si>
  <si>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</si>
  <si>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</si>
  <si>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</si>
  <si>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</si>
  <si>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</si>
  <si>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</si>
  <si>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</si>
  <si>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</si>
  <si>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</si>
  <si>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</si>
  <si>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</si>
  <si>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</si>
  <si>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</si>
  <si>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</si>
  <si>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</si>
  <si>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</si>
  <si>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</si>
  <si>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</si>
  <si>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</si>
  <si>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</si>
  <si>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</si>
  <si>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</si>
  <si>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</si>
  <si>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</si>
  <si>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</si>
  <si>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</si>
  <si>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</si>
  <si>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</si>
  <si>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</si>
  <si>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</si>
  <si>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</si>
  <si>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</si>
  <si>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</si>
  <si>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</si>
  <si>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</si>
  <si>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</si>
  <si>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</si>
  <si>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</si>
  <si>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</si>
  <si>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</si>
  <si>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</si>
  <si>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</si>
  <si>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</si>
  <si>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</si>
  <si>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</si>
  <si>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</si>
  <si>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</si>
  <si>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</si>
  <si>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</si>
  <si>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</si>
  <si>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</si>
  <si>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</si>
  <si>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</si>
  <si>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</si>
  <si>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</si>
  <si>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</si>
  <si>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</si>
  <si>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</si>
  <si>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</si>
  <si>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</si>
  <si>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</si>
  <si>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</si>
  <si>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</si>
  <si>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</si>
  <si>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</si>
  <si>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</si>
  <si>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</si>
  <si>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</si>
  <si>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</si>
  <si>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</si>
  <si>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</si>
  <si>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</si>
  <si>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</si>
  <si>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</si>
  <si>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</si>
  <si>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</si>
  <si>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</si>
  <si>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</si>
  <si>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</si>
  <si>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</si>
  <si>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</si>
  <si>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</si>
  <si>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</si>
  <si>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</si>
  <si>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</si>
  <si>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</si>
  <si>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</si>
  <si>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</si>
  <si>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</si>
  <si>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</si>
  <si>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</si>
  <si>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</si>
  <si>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</si>
  <si>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</si>
  <si>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</si>
  <si>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</si>
  <si>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</si>
  <si>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</si>
  <si>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</si>
  <si>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</si>
  <si>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</si>
  <si>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</si>
  <si>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</si>
  <si>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</si>
  <si>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</si>
  <si>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</si>
  <si>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</si>
  <si>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</si>
  <si>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</si>
  <si>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</si>
  <si>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</si>
  <si>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</si>
  <si>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</si>
  <si>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</si>
  <si>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</si>
  <si>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</si>
  <si>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</si>
  <si>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</si>
  <si>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</si>
  <si>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</si>
  <si>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</si>
  <si>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</si>
  <si>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</si>
  <si>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</si>
  <si>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</si>
  <si>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</si>
  <si>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</si>
  <si>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</si>
  <si>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</si>
  <si>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</si>
  <si>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</si>
  <si>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</si>
  <si>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</si>
  <si>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</si>
  <si>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</si>
  <si>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</si>
  <si>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</si>
  <si>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</si>
  <si>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</si>
  <si>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</si>
  <si>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</si>
  <si>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</si>
  <si>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</si>
  <si>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</si>
  <si>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</si>
  <si>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</si>
  <si>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</si>
  <si>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</si>
  <si>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</si>
  <si>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</si>
  <si>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</si>
  <si>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</si>
  <si>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</si>
  <si>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</si>
  <si>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</si>
  <si>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</si>
  <si>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</si>
  <si>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</si>
  <si>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</si>
  <si>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</si>
  <si>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</si>
  <si>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</si>
  <si>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</si>
  <si>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</si>
  <si>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</si>
  <si>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</si>
  <si>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</si>
  <si>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</si>
  <si>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</si>
  <si>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</si>
  <si>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</si>
  <si>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</si>
  <si>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</si>
  <si>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</si>
  <si>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</si>
  <si>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</si>
  <si>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</si>
  <si>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</si>
  <si>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</si>
  <si>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</si>
  <si>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</si>
  <si>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</si>
  <si>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</si>
  <si>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</si>
  <si>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</si>
  <si>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</si>
  <si>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</si>
  <si>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</si>
  <si>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</si>
  <si>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</si>
  <si>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</si>
  <si>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</si>
  <si>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</si>
  <si>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</si>
  <si>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</si>
  <si>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</si>
  <si>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</si>
  <si>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</si>
  <si>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</si>
  <si>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</si>
  <si>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</si>
  <si>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</si>
  <si>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</si>
  <si>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</si>
  <si>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</si>
  <si>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</si>
  <si>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</si>
  <si>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</si>
  <si>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</si>
  <si>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</si>
  <si>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</si>
  <si>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</si>
  <si>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</si>
  <si>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</si>
  <si>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</si>
  <si>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</si>
  <si>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</si>
  <si>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</si>
  <si>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</si>
  <si>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</si>
  <si>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</si>
  <si>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</si>
  <si>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</si>
  <si>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</si>
  <si>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</si>
  <si>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</si>
  <si>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</si>
  <si>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</si>
  <si>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</si>
  <si>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</si>
  <si>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</si>
  <si>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</si>
  <si>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</si>
  <si>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</si>
  <si>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</si>
  <si>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</si>
  <si>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</si>
  <si>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</si>
  <si>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</si>
  <si>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</si>
  <si>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</si>
  <si>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</si>
  <si>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</si>
  <si>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</si>
  <si>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</si>
  <si>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</si>
  <si>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</si>
  <si>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</si>
  <si>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</si>
  <si>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</si>
  <si>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</si>
  <si>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</si>
  <si>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</si>
  <si>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</si>
  <si>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</si>
  <si>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</si>
  <si>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</si>
  <si>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</si>
  <si>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</si>
  <si>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</si>
  <si>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</si>
  <si>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</si>
  <si>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</si>
  <si>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</si>
  <si>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</si>
  <si>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</si>
  <si>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</si>
  <si>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</si>
  <si>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</si>
  <si>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</si>
  <si>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</si>
  <si>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</si>
  <si>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</si>
  <si>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</si>
  <si>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</si>
  <si>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</si>
  <si>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</si>
  <si>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</si>
  <si>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</si>
  <si>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</si>
  <si>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</si>
  <si>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</si>
  <si>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</si>
  <si>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</si>
  <si>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</si>
  <si>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</si>
  <si>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</si>
  <si>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</si>
  <si>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</si>
  <si>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</si>
  <si>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</si>
  <si>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</si>
  <si>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</si>
  <si>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</si>
  <si>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</si>
  <si>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</si>
  <si>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</si>
  <si>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</si>
  <si>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</si>
  <si>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</si>
  <si>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</si>
  <si>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</si>
  <si>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</si>
  <si>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</si>
  <si>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</si>
  <si>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</si>
  <si>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</si>
  <si>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</si>
  <si>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</si>
  <si>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</si>
  <si>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</si>
  <si>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</si>
  <si>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</si>
  <si>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</si>
  <si>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</si>
  <si>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</si>
  <si>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</si>
  <si>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</si>
  <si>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</si>
  <si>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</si>
  <si>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</si>
  <si>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</si>
  <si>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</si>
  <si>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</si>
  <si>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</si>
  <si>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</si>
  <si>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</si>
  <si>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</si>
  <si>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</si>
  <si>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</si>
  <si>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</si>
  <si>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</si>
  <si>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</si>
  <si>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</si>
  <si>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</si>
  <si>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</si>
  <si>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</si>
  <si>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</si>
  <si>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</si>
  <si>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</si>
  <si>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</si>
  <si>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</si>
  <si>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</si>
  <si>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</si>
  <si>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</si>
  <si>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</si>
  <si>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</si>
  <si>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</si>
  <si>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</si>
  <si>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</si>
  <si>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</si>
  <si>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</si>
  <si>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</si>
  <si>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</si>
  <si>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</si>
  <si>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</si>
  <si>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</si>
  <si>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</si>
  <si>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</si>
  <si>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</si>
  <si>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</si>
  <si>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</si>
  <si>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</si>
  <si>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</si>
  <si>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</si>
  <si>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</si>
  <si>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</si>
  <si>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</si>
  <si>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</si>
  <si>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</si>
  <si>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</si>
  <si>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</si>
  <si>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</si>
  <si>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</si>
  <si>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</si>
  <si>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</si>
  <si>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</si>
  <si>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</si>
  <si>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</si>
  <si>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</si>
  <si>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</si>
  <si>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</si>
  <si>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</si>
  <si>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</si>
  <si>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</si>
  <si>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</si>
  <si>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</si>
  <si>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</si>
  <si>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</si>
  <si>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</si>
  <si>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</si>
  <si>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</si>
  <si>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</si>
  <si>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</si>
  <si>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</si>
  <si>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</si>
  <si>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</si>
  <si>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</si>
  <si>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</si>
  <si>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</si>
  <si>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</si>
  <si>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</si>
  <si>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</si>
  <si>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</si>
  <si>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</si>
  <si>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</si>
  <si>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</si>
  <si>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</si>
  <si>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</si>
  <si>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</si>
  <si>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</si>
  <si>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</si>
  <si>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</si>
  <si>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</si>
  <si>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</si>
  <si>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</si>
  <si>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</si>
  <si>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</si>
  <si>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</si>
  <si>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</si>
  <si>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</si>
  <si>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</si>
  <si>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</si>
  <si>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</si>
  <si>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</si>
  <si>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</si>
  <si>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</si>
  <si>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</si>
  <si>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</si>
  <si>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</si>
  <si>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</si>
  <si>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</si>
  <si>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</si>
  <si>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</si>
  <si>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</si>
  <si>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</si>
  <si>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</si>
  <si>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</si>
  <si>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</si>
  <si>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</si>
  <si>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</si>
  <si>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</si>
  <si>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</si>
  <si>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</si>
  <si>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</si>
  <si>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</si>
  <si>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</si>
  <si>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</si>
  <si>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</si>
  <si>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</si>
  <si>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</si>
  <si>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</si>
  <si>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</si>
  <si>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</si>
  <si>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</si>
  <si>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</si>
  <si>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</si>
  <si>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</si>
  <si>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</si>
  <si>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</si>
  <si>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</si>
  <si>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</si>
  <si>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</si>
  <si>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</si>
  <si>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</si>
  <si>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</si>
  <si>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</si>
  <si>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</si>
  <si>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</si>
  <si>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</si>
  <si>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</si>
  <si>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</si>
  <si>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</si>
  <si>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</si>
  <si>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</si>
  <si>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</si>
  <si>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</si>
  <si>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</si>
  <si>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</si>
  <si>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</si>
  <si>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</si>
  <si>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</si>
  <si>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</si>
  <si>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</si>
  <si>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</si>
  <si>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</si>
  <si>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</si>
  <si>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</si>
  <si>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</si>
  <si>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</si>
  <si>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</si>
  <si>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</si>
  <si>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</si>
  <si>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</si>
  <si>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</si>
  <si>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</si>
  <si>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</si>
  <si>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</si>
  <si>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</si>
  <si>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</si>
  <si>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</si>
  <si>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</si>
  <si>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</si>
  <si>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</si>
  <si>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</si>
  <si>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</si>
  <si>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</si>
  <si>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</si>
  <si>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</si>
  <si>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</si>
  <si>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</si>
  <si>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</si>
  <si>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</si>
  <si>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</si>
  <si>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</si>
  <si>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</si>
  <si>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</si>
  <si>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</si>
  <si>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</si>
  <si>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</si>
  <si>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</si>
  <si>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</si>
  <si>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</si>
  <si>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</si>
  <si>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</si>
  <si>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</si>
  <si>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</si>
  <si>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</si>
  <si>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</si>
  <si>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</si>
  <si>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</si>
  <si>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</si>
  <si>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</si>
  <si>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</si>
  <si>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</si>
  <si>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</si>
  <si>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</si>
  <si>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</si>
  <si>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</si>
  <si>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</si>
  <si>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</si>
  <si>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</si>
  <si>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</si>
  <si>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</si>
  <si>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</si>
  <si>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</si>
  <si>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</si>
  <si>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</si>
  <si>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</si>
  <si>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</si>
  <si>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</si>
  <si>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</si>
  <si>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</si>
  <si>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</si>
  <si>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</si>
  <si>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</si>
  <si>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</si>
  <si>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</si>
  <si>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</si>
  <si>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</si>
  <si>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</si>
  <si>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</si>
  <si>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</si>
  <si>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</si>
  <si>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</si>
  <si>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</si>
  <si>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</si>
  <si>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</si>
  <si>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</si>
  <si>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</si>
  <si>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</si>
  <si>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</si>
  <si>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</si>
  <si>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</si>
  <si>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</si>
  <si>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</si>
  <si>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</si>
  <si>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</si>
  <si>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</si>
  <si>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</si>
  <si>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</si>
  <si>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</si>
  <si>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</si>
  <si>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</si>
  <si>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</si>
  <si>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</si>
  <si>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</si>
  <si>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</si>
  <si>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</si>
  <si>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</si>
  <si>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</si>
  <si>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</si>
  <si>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</si>
  <si>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</si>
  <si>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</si>
  <si>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</si>
  <si>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</si>
  <si>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</si>
  <si>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</si>
  <si>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</si>
  <si>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</si>
  <si>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</si>
  <si>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</si>
  <si>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</si>
  <si>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</si>
  <si>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</si>
  <si>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</si>
  <si>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</si>
  <si>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</si>
  <si>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</si>
  <si>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</si>
  <si>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</si>
  <si>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</si>
  <si>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</si>
  <si>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</si>
  <si>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</si>
  <si>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</si>
  <si>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</si>
  <si>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</si>
  <si>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</si>
  <si>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</si>
  <si>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</si>
  <si>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</si>
  <si>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</si>
  <si>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</si>
  <si>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</si>
  <si>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</si>
  <si>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</si>
  <si>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</si>
  <si>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</si>
  <si>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</si>
  <si>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</si>
  <si>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</si>
  <si>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</si>
  <si>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</si>
  <si>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</si>
  <si>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</si>
  <si>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</si>
  <si>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</si>
  <si>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</si>
  <si>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</si>
  <si>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</si>
  <si>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</si>
  <si>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</si>
  <si>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</si>
  <si>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</si>
  <si>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</si>
  <si>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</si>
  <si>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</si>
  <si>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</si>
  <si>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</si>
  <si>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</si>
  <si>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</si>
  <si>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</si>
  <si>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</si>
  <si>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</si>
  <si>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</si>
  <si>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</si>
  <si>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</si>
  <si>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</si>
  <si>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</si>
  <si>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</si>
  <si>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</si>
  <si>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</si>
  <si>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</si>
  <si>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</si>
  <si>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</si>
  <si>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</si>
  <si>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</si>
  <si>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</si>
  <si>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</si>
  <si>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</si>
  <si>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</si>
  <si>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</si>
  <si>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</si>
  <si>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</si>
  <si>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</si>
  <si>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</si>
  <si>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</si>
  <si>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</si>
  <si>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</si>
  <si>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</si>
  <si>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</si>
  <si>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</si>
  <si>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</si>
  <si>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</si>
  <si>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</si>
  <si>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</si>
  <si>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</si>
  <si>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</si>
  <si>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</si>
  <si>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</si>
  <si>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</si>
  <si>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</si>
  <si>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</si>
  <si>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</si>
  <si>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</si>
  <si>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</si>
  <si>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</si>
  <si>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</si>
  <si>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</si>
  <si>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</si>
  <si>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</si>
  <si>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</si>
  <si>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</si>
  <si>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</si>
  <si>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</si>
  <si>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</si>
  <si>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</si>
  <si>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</si>
  <si>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</si>
  <si>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</si>
  <si>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</si>
  <si>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</si>
  <si>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</si>
  <si>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</si>
  <si>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</si>
  <si>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</si>
  <si>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</si>
  <si>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</si>
  <si>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</si>
  <si>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</si>
  <si>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</si>
  <si>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</si>
  <si>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</si>
  <si>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</si>
  <si>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</si>
  <si>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</si>
  <si>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</si>
  <si>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</si>
  <si>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</si>
  <si>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</si>
  <si>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</si>
  <si>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</si>
  <si>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</si>
  <si>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</si>
  <si>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</si>
  <si>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</si>
  <si>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</si>
  <si>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</si>
  <si>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</si>
  <si>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</si>
  <si>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</si>
  <si>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</si>
  <si>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</si>
  <si>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</si>
  <si>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</si>
  <si>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</si>
  <si>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</si>
  <si>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</si>
  <si>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</si>
  <si>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</si>
  <si>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</si>
  <si>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</si>
  <si>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</si>
  <si>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</si>
  <si>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</si>
  <si>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</si>
  <si>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</si>
  <si>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</si>
  <si>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</si>
  <si>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</si>
  <si>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</si>
  <si>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</si>
  <si>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</si>
  <si>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</si>
  <si>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</si>
  <si>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</si>
  <si>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</si>
  <si>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</si>
  <si>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</si>
  <si>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</si>
  <si>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</si>
  <si>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</si>
  <si>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</si>
  <si>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</si>
  <si>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</si>
  <si>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</si>
  <si>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</si>
  <si>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</si>
  <si>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</si>
  <si>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</si>
  <si>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</si>
  <si>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</si>
  <si>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</si>
  <si>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</si>
  <si>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</si>
  <si>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</si>
  <si>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</si>
  <si>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</si>
  <si>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</si>
  <si>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</si>
  <si>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</si>
  <si>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</si>
  <si>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</si>
  <si>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</si>
  <si>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</si>
  <si>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</si>
  <si>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</si>
  <si>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</si>
  <si>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</si>
  <si>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</si>
  <si>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</si>
  <si>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</si>
  <si>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</si>
  <si>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</si>
  <si>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</si>
  <si>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</si>
  <si>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</si>
  <si>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</si>
  <si>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</si>
  <si>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</si>
  <si>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</si>
  <si>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</si>
  <si>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</si>
  <si>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</si>
  <si>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</si>
  <si>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</si>
  <si>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</si>
  <si>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</si>
  <si>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</si>
  <si>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</si>
  <si>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</si>
  <si>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</si>
  <si>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</si>
  <si>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</si>
  <si>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</si>
  <si>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</si>
  <si>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</si>
  <si>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</si>
  <si>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</si>
  <si>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</si>
  <si>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</si>
  <si>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</si>
  <si>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</si>
  <si>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</si>
  <si>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</si>
  <si>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</si>
  <si>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</si>
  <si>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</si>
  <si>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</si>
  <si>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</si>
  <si>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</si>
  <si>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</si>
  <si>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</si>
  <si>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</si>
  <si>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</si>
  <si>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</si>
  <si>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</si>
  <si>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</si>
  <si>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</si>
  <si>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</si>
  <si>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</si>
  <si>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</si>
  <si>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</si>
  <si>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</si>
  <si>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</si>
  <si>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</si>
  <si>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</si>
  <si>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</si>
  <si>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</si>
  <si>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</si>
  <si>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</si>
  <si>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</si>
  <si>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</si>
  <si>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</si>
  <si>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</si>
  <si>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</si>
  <si>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</si>
  <si>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</si>
  <si>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</si>
  <si>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</si>
  <si>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</si>
  <si>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</si>
  <si>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</si>
  <si>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</si>
  <si>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</si>
  <si>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</si>
  <si>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</si>
  <si>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</si>
  <si>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</si>
  <si>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</si>
  <si>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</si>
  <si>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</si>
  <si>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</si>
  <si>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</si>
  <si>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</si>
  <si>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</si>
  <si>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</si>
  <si>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</si>
  <si>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</si>
  <si>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</si>
  <si>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</si>
  <si>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</si>
  <si>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</si>
  <si>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</si>
  <si>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</si>
  <si>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</si>
  <si>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</si>
  <si>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</si>
  <si>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</si>
  <si>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</si>
  <si>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</si>
  <si>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</si>
  <si>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</si>
  <si>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</si>
  <si>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</si>
  <si>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</si>
  <si>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</si>
  <si>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</si>
  <si>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</si>
  <si>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</si>
  <si>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</si>
  <si>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</si>
  <si>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</si>
  <si>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</si>
  <si>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</si>
  <si>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</si>
  <si>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</si>
  <si>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</si>
  <si>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</si>
  <si>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</si>
  <si>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</si>
  <si>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</si>
  <si>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</si>
  <si>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</si>
  <si>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</si>
  <si>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</si>
  <si>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</si>
  <si>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</si>
  <si>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</si>
  <si>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</si>
  <si>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</si>
  <si>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</si>
  <si>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</si>
  <si>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</si>
  <si>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</si>
  <si>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</si>
  <si>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</si>
  <si>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</si>
  <si>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</si>
  <si>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</si>
  <si>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</si>
  <si>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</si>
  <si>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</si>
  <si>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</si>
  <si>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</si>
  <si>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</si>
  <si>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</si>
  <si>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</si>
  <si>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</si>
  <si>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</si>
  <si>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</si>
  <si>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</si>
  <si>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</si>
  <si>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</si>
  <si>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</si>
  <si>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</si>
  <si>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</si>
  <si>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</si>
  <si>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</si>
  <si>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</si>
  <si>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</si>
  <si>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</si>
  <si>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</si>
  <si>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</si>
  <si>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</si>
  <si>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</si>
  <si>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</si>
  <si>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</si>
  <si>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</si>
  <si>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</si>
  <si>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</si>
  <si>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</si>
  <si>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</si>
  <si>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</si>
  <si>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</si>
  <si>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</si>
  <si>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</si>
  <si>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</si>
  <si>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</si>
  <si>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</si>
  <si>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</si>
  <si>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</si>
  <si>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</si>
  <si>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</si>
  <si>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</si>
  <si>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</si>
  <si>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</si>
  <si>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</si>
  <si>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</si>
  <si>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</si>
  <si>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</si>
  <si>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</si>
  <si>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</si>
  <si>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</si>
  <si>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</si>
  <si>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</si>
  <si>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</si>
  <si>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</si>
  <si>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</si>
  <si>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</si>
  <si>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</si>
  <si>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</si>
  <si>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</si>
  <si>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</si>
  <si>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</si>
  <si>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</si>
  <si>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</si>
  <si>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</si>
  <si>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</si>
  <si>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</si>
  <si>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</si>
  <si>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</si>
  <si>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</si>
  <si>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</si>
  <si>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</si>
  <si>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</si>
  <si>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</si>
  <si>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</si>
  <si>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</si>
  <si>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</si>
  <si>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</si>
  <si>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</si>
  <si>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</si>
  <si>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</si>
  <si>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</si>
  <si>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</si>
  <si>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</si>
  <si>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</si>
  <si>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</si>
  <si>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</si>
  <si>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</si>
  <si>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</si>
  <si>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</si>
  <si>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</si>
  <si>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</si>
  <si>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</si>
  <si>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</si>
  <si>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</si>
  <si>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</si>
  <si>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</si>
  <si>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</si>
  <si>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</si>
  <si>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</si>
  <si>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</si>
  <si>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</si>
  <si>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</si>
  <si>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</si>
  <si>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</si>
  <si>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</si>
  <si>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</si>
  <si>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</si>
  <si>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</si>
  <si>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</si>
  <si>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</si>
  <si>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</si>
  <si>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</si>
  <si>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</si>
  <si>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</si>
  <si>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</si>
  <si>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</si>
  <si>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</si>
  <si>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</si>
  <si>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</si>
  <si>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</si>
  <si>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</si>
  <si>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</si>
  <si>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</si>
  <si>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</si>
  <si>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</si>
  <si>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</si>
  <si>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</si>
  <si>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</si>
  <si>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</si>
  <si>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</si>
  <si>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</si>
  <si>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</si>
  <si>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</si>
  <si>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</si>
  <si>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</si>
  <si>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</si>
  <si>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</si>
  <si>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</si>
  <si>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</si>
  <si>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</si>
  <si>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</si>
  <si>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</si>
  <si>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</si>
  <si>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</si>
  <si>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</si>
  <si>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</si>
  <si>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</si>
  <si>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</si>
  <si>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</si>
  <si>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</si>
  <si>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</si>
  <si>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</si>
  <si>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</si>
  <si>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</si>
  <si>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</si>
  <si>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</si>
  <si>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</si>
  <si>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</si>
  <si>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</si>
  <si>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</si>
  <si>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</si>
  <si>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</si>
  <si>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</si>
  <si>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</si>
  <si>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</si>
  <si>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</si>
  <si>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</si>
  <si>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</si>
  <si>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</si>
  <si>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</si>
  <si>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</si>
  <si>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</si>
  <si>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</si>
  <si>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</si>
  <si>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</si>
  <si>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</si>
  <si>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</si>
  <si>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</si>
  <si>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</si>
  <si>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</si>
  <si>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</si>
  <si>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</si>
  <si>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</si>
  <si>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</si>
  <si>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</si>
  <si>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</si>
  <si>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</si>
  <si>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</si>
  <si>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</si>
  <si>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</si>
  <si>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</si>
  <si>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</si>
  <si>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</si>
  <si>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</si>
  <si>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</si>
  <si>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</si>
  <si>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</si>
  <si>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</si>
  <si>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</si>
  <si>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</si>
  <si>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</si>
  <si>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</si>
  <si>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</si>
  <si>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</si>
  <si>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</si>
  <si>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</si>
  <si>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</si>
  <si>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</si>
  <si>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</si>
  <si>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</si>
  <si>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</si>
  <si>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</si>
  <si>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</si>
  <si>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</si>
  <si>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</si>
  <si>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</si>
  <si>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</si>
  <si>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</si>
  <si>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</si>
  <si>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</si>
  <si>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</si>
  <si>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</si>
  <si>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</si>
  <si>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</si>
  <si>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</si>
  <si>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</si>
  <si>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</si>
  <si>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</si>
  <si>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</si>
  <si>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</si>
  <si>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</si>
  <si>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</si>
  <si>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</si>
  <si>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</si>
  <si>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</si>
  <si>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</si>
  <si>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</si>
  <si>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</si>
  <si>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</si>
  <si>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</si>
  <si>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</si>
  <si>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</si>
  <si>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</si>
  <si>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</si>
  <si>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</si>
  <si>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</si>
  <si>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</si>
  <si>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</si>
  <si>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</si>
  <si>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</si>
  <si>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</si>
  <si>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</si>
  <si>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</si>
  <si>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</si>
  <si>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</si>
  <si>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</si>
  <si>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</si>
  <si>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</si>
  <si>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</si>
  <si>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</si>
  <si>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</si>
  <si>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</si>
  <si>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</si>
  <si>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</si>
  <si>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</si>
  <si>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</si>
  <si>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</si>
  <si>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</si>
  <si>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</si>
  <si>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</si>
  <si>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</si>
  <si>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</si>
  <si>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</si>
  <si>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</si>
  <si>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</si>
  <si>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</si>
  <si>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</si>
  <si>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</si>
  <si>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</si>
  <si>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</si>
  <si>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</si>
  <si>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</si>
  <si>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</si>
  <si>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</si>
  <si>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</si>
  <si>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</si>
  <si>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</si>
  <si>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</si>
  <si>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</si>
  <si>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</si>
  <si>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</si>
  <si>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</si>
  <si>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</si>
  <si>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</si>
  <si>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</si>
  <si>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</si>
  <si>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</si>
  <si>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</si>
  <si>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</si>
  <si>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</si>
  <si>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</si>
  <si>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</si>
  <si>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</si>
  <si>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</si>
  <si>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</si>
  <si>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</si>
  <si>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</si>
  <si>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</si>
  <si>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</si>
  <si>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</si>
  <si>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</si>
  <si>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</si>
  <si>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</si>
  <si>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</si>
  <si>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</si>
  <si>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</si>
  <si>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</si>
  <si>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</si>
  <si>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</si>
  <si>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</si>
  <si>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</si>
  <si>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</si>
  <si>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</si>
  <si>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</si>
  <si>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</si>
  <si>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</si>
  <si>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</si>
  <si>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</si>
  <si>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</si>
  <si>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</si>
  <si>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</si>
  <si>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</si>
  <si>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</si>
  <si>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</si>
  <si>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</si>
  <si>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</si>
  <si>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</si>
  <si>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</si>
  <si>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</si>
  <si>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</si>
  <si>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</si>
  <si>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</si>
  <si>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</si>
  <si>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</si>
  <si>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</si>
  <si>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</si>
  <si>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</si>
  <si>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</si>
  <si>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</si>
  <si>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</si>
  <si>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</si>
  <si>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</si>
  <si>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</si>
  <si>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</si>
  <si>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</si>
  <si>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</si>
  <si>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</si>
  <si>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</si>
  <si>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</si>
  <si>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</si>
  <si>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</si>
  <si>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</si>
  <si>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</si>
  <si>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</si>
  <si>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</si>
  <si>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</si>
  <si>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</si>
  <si>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</si>
  <si>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</si>
  <si>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</si>
  <si>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</si>
  <si>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</si>
  <si>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</si>
  <si>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</si>
  <si>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</si>
  <si>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</si>
  <si>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</si>
  <si>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</si>
  <si>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</si>
  <si>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</si>
  <si>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</si>
  <si>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</si>
  <si>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</si>
  <si>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</si>
  <si>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</si>
  <si>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</si>
  <si>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</si>
  <si>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</si>
  <si>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</si>
  <si>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</si>
  <si>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</si>
  <si>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</si>
  <si>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</si>
  <si>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</si>
  <si>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</si>
  <si>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</si>
  <si>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</si>
  <si>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</si>
  <si>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</si>
  <si>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</si>
  <si>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</si>
  <si>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</si>
  <si>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</si>
  <si>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</si>
  <si>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</si>
  <si>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</si>
  <si>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</si>
  <si>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</si>
  <si>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</si>
  <si>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</si>
  <si>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</si>
  <si>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</si>
  <si>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</si>
  <si>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</si>
  <si>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</si>
  <si>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</si>
  <si>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</si>
  <si>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</si>
  <si>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</si>
  <si>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</si>
  <si>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</si>
  <si>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</si>
  <si>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</si>
  <si>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</si>
  <si>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</si>
  <si>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</si>
  <si>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</si>
  <si>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</si>
  <si>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</si>
  <si>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</si>
  <si>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</si>
  <si>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</si>
  <si>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</si>
  <si>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</si>
  <si>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</si>
  <si>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</si>
  <si>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</si>
  <si>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</si>
  <si>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</si>
  <si>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</si>
  <si>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</si>
  <si>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</si>
  <si>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</si>
  <si>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</si>
  <si>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</si>
  <si>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</si>
  <si>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</si>
  <si>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</si>
  <si>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</si>
  <si>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</si>
  <si>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</si>
  <si>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</si>
  <si>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</si>
  <si>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</si>
  <si>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</si>
  <si>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</si>
  <si>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</si>
  <si>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</si>
  <si>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</si>
  <si>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</si>
  <si>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</si>
  <si>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</si>
  <si>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</si>
  <si>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</si>
  <si>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</si>
  <si>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</si>
  <si>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</si>
  <si>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</si>
  <si>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</si>
  <si>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</si>
  <si>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</si>
  <si>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</si>
  <si>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</si>
  <si>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</si>
  <si>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</si>
  <si>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</si>
  <si>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</si>
  <si>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</si>
  <si>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</si>
  <si>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</si>
  <si>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</si>
  <si>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</si>
  <si>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</si>
  <si>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</si>
  <si>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</si>
  <si>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</si>
  <si>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</si>
  <si>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</si>
  <si>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</si>
  <si>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</si>
  <si>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</si>
  <si>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</si>
  <si>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</si>
  <si>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</si>
  <si>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</si>
  <si>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</si>
  <si>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</si>
  <si>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</si>
  <si>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</si>
  <si>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</si>
  <si>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</si>
  <si>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</si>
  <si>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</si>
  <si>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</si>
  <si>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</si>
  <si>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</si>
  <si>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</si>
  <si>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</si>
  <si>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</si>
  <si>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</si>
  <si>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</si>
  <si>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</si>
  <si>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</si>
  <si>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</si>
  <si>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</si>
  <si>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</si>
  <si>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</si>
  <si>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</si>
  <si>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</si>
  <si>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</si>
  <si>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</si>
  <si>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</si>
  <si>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</si>
  <si>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</si>
  <si>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</si>
  <si>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</si>
  <si>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</si>
  <si>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</si>
  <si>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</si>
  <si>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</si>
  <si>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</si>
  <si>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</si>
  <si>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</si>
  <si>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</si>
  <si>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</si>
  <si>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</si>
  <si>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</si>
  <si>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</si>
  <si>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</si>
  <si>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</si>
  <si>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</si>
  <si>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</si>
  <si>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</si>
  <si>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</si>
  <si>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</si>
  <si>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</si>
  <si>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</si>
  <si>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</si>
  <si>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</si>
  <si>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</si>
  <si>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</si>
  <si>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</si>
  <si>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</si>
  <si>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</si>
  <si>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</si>
  <si>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</si>
  <si>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</si>
  <si>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</si>
  <si>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</si>
  <si>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</si>
  <si>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</si>
  <si>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</si>
  <si>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</si>
  <si>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</si>
  <si>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</si>
  <si>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</si>
  <si>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</si>
  <si>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</si>
  <si>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</si>
  <si>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</si>
  <si>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</si>
  <si>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</si>
  <si>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</si>
  <si>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</si>
  <si>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</si>
  <si>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</si>
  <si>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</si>
  <si>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</si>
  <si>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</si>
  <si>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</si>
  <si>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</si>
  <si>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</si>
  <si>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</si>
  <si>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</si>
  <si>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</si>
  <si>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</si>
  <si>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</si>
  <si>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</si>
  <si>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</si>
  <si>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</si>
  <si>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</si>
  <si>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</si>
  <si>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</si>
  <si>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</si>
  <si>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</si>
  <si>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</si>
  <si>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</si>
  <si>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</si>
  <si>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</si>
  <si>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</si>
  <si>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</si>
  <si>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</si>
  <si>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</si>
  <si>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</si>
  <si>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</si>
  <si>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</si>
  <si>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</si>
  <si>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</si>
  <si>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</si>
  <si>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</si>
  <si>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</si>
  <si>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</si>
  <si>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</si>
  <si>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</si>
  <si>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</si>
  <si>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</si>
  <si>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</si>
  <si>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</si>
  <si>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</si>
  <si>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</si>
  <si>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</si>
  <si>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</si>
  <si>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</si>
  <si>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</si>
  <si>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</si>
  <si>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</si>
  <si>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</si>
  <si>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</si>
  <si>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</si>
  <si>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</si>
  <si>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</si>
  <si>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</si>
  <si>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</si>
  <si>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</si>
  <si>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</si>
  <si>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</si>
  <si>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</si>
  <si>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</si>
  <si>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</si>
  <si>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</si>
  <si>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</si>
  <si>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</si>
  <si>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</si>
  <si>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</si>
  <si>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</si>
  <si>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</si>
  <si>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</si>
  <si>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</si>
  <si>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</si>
  <si>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</si>
  <si>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</si>
  <si>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</si>
  <si>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</si>
  <si>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</si>
  <si>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</si>
  <si>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</si>
  <si>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</si>
  <si>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</si>
  <si>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</si>
  <si>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</si>
  <si>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</si>
  <si>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</si>
  <si>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</si>
  <si>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</si>
  <si>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</si>
  <si>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</si>
  <si>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</si>
  <si>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</si>
  <si>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</si>
  <si>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</si>
  <si>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</si>
  <si>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</si>
  <si>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</si>
  <si>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</si>
  <si>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</si>
  <si>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</si>
  <si>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</si>
  <si>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</si>
  <si>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</si>
  <si>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</si>
  <si>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</si>
  <si>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</si>
  <si>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</si>
  <si>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</si>
  <si>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</si>
  <si>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</si>
  <si>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</si>
  <si>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</si>
  <si>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</si>
  <si>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</si>
  <si>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</si>
  <si>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</si>
  <si>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</si>
  <si>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</si>
  <si>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</si>
  <si>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</si>
  <si>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</si>
  <si>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</si>
  <si>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</si>
  <si>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</si>
  <si>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</si>
  <si>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</si>
  <si>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</si>
  <si>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</si>
  <si>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</si>
  <si>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</si>
  <si>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</si>
  <si>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</si>
  <si>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</si>
  <si>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</si>
  <si>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</si>
  <si>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</si>
  <si>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</si>
  <si>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</si>
  <si>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</si>
  <si>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</si>
  <si>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</si>
  <si>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</si>
  <si>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</si>
  <si>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</si>
  <si>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</si>
  <si>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</si>
  <si>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</si>
  <si>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</si>
  <si>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</si>
  <si>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</si>
  <si>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</si>
  <si>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</si>
  <si>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</si>
  <si>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</si>
  <si>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</si>
  <si>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</si>
  <si>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</si>
  <si>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</si>
  <si>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</si>
  <si>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</si>
  <si>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</si>
  <si>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</si>
  <si>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</si>
  <si>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</si>
  <si>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</si>
  <si>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</si>
  <si>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</si>
  <si>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</si>
  <si>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</si>
  <si>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</si>
  <si>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</si>
  <si>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</si>
  <si>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</si>
  <si>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</si>
  <si>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</si>
  <si>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</si>
  <si>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</si>
  <si>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</si>
  <si>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</si>
  <si>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</si>
  <si>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</si>
  <si>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</si>
  <si>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</si>
  <si>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</si>
  <si>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</si>
  <si>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</si>
  <si>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</si>
  <si>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</si>
  <si>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</si>
  <si>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</si>
  <si>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</si>
  <si>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</si>
  <si>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</si>
  <si>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</si>
  <si>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</si>
  <si>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</si>
  <si>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</si>
  <si>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</si>
  <si>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</si>
  <si>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</si>
  <si>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</si>
  <si>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</si>
  <si>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</si>
  <si>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</si>
  <si>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</si>
  <si>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</si>
  <si>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</si>
  <si>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</si>
  <si>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</si>
  <si>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</si>
  <si>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</si>
  <si>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</si>
  <si>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</si>
  <si>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</si>
  <si>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</si>
  <si>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</si>
  <si>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</si>
  <si>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</si>
  <si>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</si>
  <si>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</si>
  <si>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</si>
  <si>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</si>
  <si>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</si>
  <si>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</si>
  <si>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</si>
  <si>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</si>
  <si>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</si>
  <si>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</si>
  <si>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</si>
  <si>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</si>
  <si>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</si>
  <si>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</si>
  <si>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</si>
  <si>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</si>
  <si>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</si>
  <si>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</si>
  <si>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</si>
  <si>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</si>
  <si>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</si>
  <si>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</si>
  <si>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</si>
  <si>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</si>
  <si>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</si>
  <si>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</si>
  <si>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</si>
  <si>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</si>
  <si>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</si>
  <si>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</si>
  <si>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</si>
  <si>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</si>
  <si>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</si>
  <si>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</si>
  <si>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</si>
  <si>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</si>
  <si>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</si>
  <si>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</si>
  <si>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</si>
  <si>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</si>
  <si>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</si>
  <si>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</si>
  <si>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</si>
  <si>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</si>
  <si>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</si>
  <si>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</si>
  <si>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</si>
  <si>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</si>
  <si>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</si>
  <si>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</si>
  <si>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</si>
  <si>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</si>
  <si>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</si>
  <si>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</si>
  <si>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</si>
  <si>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</si>
  <si>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</si>
  <si>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</si>
  <si>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</si>
  <si>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</si>
  <si>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</si>
  <si>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</si>
  <si>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</si>
  <si>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</si>
  <si>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</si>
  <si>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</si>
  <si>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</si>
  <si>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</si>
  <si>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</si>
  <si>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</si>
  <si>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</si>
  <si>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</si>
  <si>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</si>
  <si>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</si>
  <si>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</si>
  <si>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</si>
  <si>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</si>
  <si>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</si>
  <si>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</si>
  <si>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</si>
  <si>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</si>
  <si>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</si>
  <si>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</si>
  <si>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</si>
  <si>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</si>
  <si>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</si>
  <si>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</si>
  <si>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</si>
  <si>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</si>
  <si>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</si>
  <si>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</si>
  <si>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</si>
  <si>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</si>
  <si>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</si>
  <si>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</si>
  <si>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</si>
  <si>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</si>
  <si>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</si>
  <si>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</si>
  <si>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</si>
  <si>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</si>
  <si>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</si>
  <si>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</si>
  <si>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</si>
  <si>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</si>
  <si>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</si>
  <si>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</si>
  <si>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</si>
  <si>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</si>
  <si>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</si>
  <si>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</si>
  <si>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</si>
  <si>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</si>
  <si>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</si>
  <si>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</si>
  <si>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</si>
  <si>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</si>
  <si>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</si>
  <si>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</si>
  <si>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</si>
  <si>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</si>
  <si>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</si>
  <si>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</si>
  <si>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</si>
  <si>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</si>
  <si>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</si>
  <si>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</si>
  <si>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</si>
  <si>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</si>
  <si>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</si>
  <si>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</si>
  <si>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</si>
  <si>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</si>
  <si>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</si>
  <si>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</si>
  <si>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</si>
  <si>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</si>
  <si>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</si>
  <si>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</si>
  <si>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</si>
  <si>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</si>
  <si>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</si>
  <si>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</si>
  <si>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</si>
  <si>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</si>
  <si>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</si>
  <si>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</si>
  <si>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</si>
  <si>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</si>
  <si>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</si>
  <si>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</si>
  <si>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</si>
  <si>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</si>
  <si>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</si>
  <si>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</si>
  <si>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</si>
  <si>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</si>
  <si>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</si>
  <si>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</si>
  <si>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</si>
  <si>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</si>
  <si>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</si>
  <si>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</si>
  <si>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</si>
  <si>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</si>
  <si>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</si>
  <si>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</si>
  <si>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</si>
  <si>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</si>
  <si>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</si>
  <si>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</si>
  <si>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</si>
  <si>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</si>
  <si>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</si>
  <si>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</si>
  <si>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</si>
  <si>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</si>
  <si>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</si>
  <si>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</si>
  <si>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</si>
  <si>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</si>
  <si>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</si>
  <si>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</si>
  <si>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</si>
  <si>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</si>
  <si>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</si>
  <si>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</si>
  <si>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</si>
  <si>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</si>
  <si>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</si>
  <si>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</si>
  <si>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</si>
  <si>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</si>
  <si>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</si>
  <si>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</si>
  <si>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</si>
  <si>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</si>
  <si>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</si>
  <si>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</si>
  <si>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</si>
  <si>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</si>
  <si>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</si>
  <si>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</si>
  <si>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</si>
  <si>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</si>
  <si>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</si>
  <si>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</si>
  <si>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</si>
  <si>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</si>
  <si>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</si>
  <si>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</si>
  <si>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</si>
  <si>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</si>
  <si>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</si>
  <si>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</si>
  <si>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</si>
  <si>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</si>
  <si>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</si>
  <si>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</si>
  <si>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</si>
  <si>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</si>
  <si>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</si>
  <si>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</si>
  <si>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</si>
  <si>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</si>
  <si>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</si>
  <si>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</si>
  <si>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</si>
  <si>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</si>
  <si>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</si>
  <si>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</si>
  <si>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</si>
  <si>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</si>
  <si>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</si>
  <si>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</si>
  <si>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</si>
  <si>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</si>
  <si>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</si>
  <si>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</si>
  <si>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</si>
  <si>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</si>
  <si>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</si>
  <si>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</si>
  <si>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</si>
  <si>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</si>
  <si>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</si>
  <si>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</si>
  <si>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</si>
  <si>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</si>
  <si>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</si>
  <si>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</si>
  <si>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</si>
  <si>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</si>
  <si>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</si>
  <si>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</si>
  <si>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</si>
  <si>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</si>
  <si>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</si>
  <si>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</si>
  <si>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</si>
  <si>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</si>
  <si>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</si>
  <si>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</si>
  <si>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</si>
  <si>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</si>
  <si>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</si>
  <si>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</si>
  <si>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</si>
  <si>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</si>
  <si>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</si>
  <si>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</si>
  <si>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</si>
  <si>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</si>
  <si>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</si>
  <si>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</si>
  <si>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</si>
  <si>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</si>
  <si>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</si>
  <si>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</si>
  <si>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</si>
  <si>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</si>
  <si>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</si>
  <si>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</si>
  <si>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</si>
  <si>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</si>
  <si>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</si>
  <si>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</si>
  <si>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</si>
  <si>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</si>
  <si>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</si>
  <si>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</si>
  <si>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</si>
  <si>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</si>
  <si>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</si>
  <si>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</si>
  <si>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</si>
  <si>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</si>
  <si>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</si>
  <si>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</si>
  <si>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</si>
  <si>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</si>
  <si>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</si>
  <si>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</si>
  <si>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</si>
  <si>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</si>
  <si>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</si>
  <si>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</si>
  <si>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</si>
  <si>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</si>
  <si>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</si>
  <si>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</si>
  <si>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</si>
  <si>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</si>
  <si>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</si>
  <si>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</si>
  <si>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</si>
  <si>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</si>
  <si>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</si>
  <si>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</si>
  <si>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</si>
  <si>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</si>
  <si>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</si>
  <si>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</si>
  <si>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</si>
  <si>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</si>
  <si>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</si>
  <si>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</si>
  <si>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</si>
  <si>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</si>
  <si>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</si>
  <si>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</si>
  <si>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</si>
  <si>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</si>
  <si>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</si>
  <si>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</si>
  <si>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</si>
  <si>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</si>
  <si>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</si>
  <si>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</si>
  <si>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</si>
  <si>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</si>
  <si>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</si>
  <si>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</si>
  <si>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</si>
  <si>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</si>
  <si>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</si>
  <si>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</si>
  <si>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</si>
  <si>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</si>
  <si>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</si>
  <si>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</si>
  <si>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</si>
  <si>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</si>
  <si>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</si>
  <si>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</si>
  <si>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</si>
  <si>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</si>
  <si>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</si>
  <si>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</si>
  <si>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</si>
  <si>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</si>
  <si>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</si>
  <si>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</si>
  <si>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</si>
  <si>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</si>
  <si>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</si>
  <si>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</si>
  <si>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</si>
  <si>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</si>
  <si>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</si>
  <si>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</si>
  <si>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</si>
  <si>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</si>
  <si>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</si>
  <si>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</si>
  <si>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</si>
  <si>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</si>
  <si>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</si>
  <si>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</si>
  <si>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</si>
  <si>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</si>
  <si>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</si>
  <si>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</si>
  <si>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</si>
  <si>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</si>
  <si>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</si>
  <si>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</si>
  <si>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</si>
  <si>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</si>
  <si>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</si>
  <si>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</si>
  <si>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</si>
  <si>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</si>
  <si>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</si>
  <si>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</si>
  <si>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</si>
  <si>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</si>
  <si>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</si>
  <si>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</si>
  <si>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</si>
  <si>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</si>
  <si>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</si>
  <si>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</si>
  <si>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</si>
  <si>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</si>
  <si>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</si>
  <si>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</si>
  <si>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</si>
  <si>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</si>
  <si>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</si>
  <si>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</si>
  <si>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</si>
  <si>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</si>
  <si>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</si>
  <si>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</si>
  <si>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</si>
  <si>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</si>
  <si>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</si>
  <si>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</si>
  <si>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</si>
  <si>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</si>
  <si>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</si>
  <si>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</si>
  <si>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</si>
  <si>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</si>
  <si>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</si>
  <si>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</si>
  <si>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</si>
  <si>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</si>
  <si>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</si>
  <si>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</si>
  <si>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</si>
  <si>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</si>
  <si>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</si>
  <si>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</si>
  <si>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</si>
  <si>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</si>
  <si>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</si>
  <si>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</si>
  <si>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</si>
  <si>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</si>
  <si>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</si>
  <si>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</si>
  <si>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</si>
  <si>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</si>
  <si>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</si>
  <si>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</si>
  <si>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</si>
  <si>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</si>
  <si>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</si>
  <si>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</si>
  <si>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</si>
  <si>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</si>
  <si>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</si>
  <si>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</si>
  <si>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</si>
  <si>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</si>
  <si>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</si>
  <si>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</si>
  <si>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</si>
  <si>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</si>
  <si>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</si>
  <si>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</si>
  <si>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</si>
  <si>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</si>
  <si>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</si>
  <si>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</si>
  <si>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</si>
  <si>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</si>
  <si>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</si>
  <si>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</si>
  <si>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</si>
  <si>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</si>
  <si>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</si>
  <si>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</si>
  <si>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</si>
  <si>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</si>
  <si>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</si>
  <si>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</si>
  <si>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</si>
  <si>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</si>
  <si>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</si>
  <si>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</si>
  <si>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</si>
  <si>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</si>
  <si>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</si>
  <si>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</si>
  <si>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</si>
  <si>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</si>
  <si>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</si>
  <si>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</si>
  <si>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</si>
  <si>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</si>
  <si>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</si>
  <si>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</si>
  <si>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</si>
  <si>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</si>
  <si>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</si>
  <si>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</si>
  <si>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</si>
  <si>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</si>
  <si>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</si>
  <si>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</si>
  <si>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</si>
  <si>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</si>
  <si>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</si>
  <si>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</si>
  <si>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</si>
  <si>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</si>
  <si>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</si>
  <si>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</si>
  <si>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</si>
  <si>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</si>
  <si>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</si>
  <si>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</si>
  <si>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</si>
  <si>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</si>
  <si>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</si>
  <si>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</si>
  <si>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</si>
  <si>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</si>
  <si>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</si>
  <si>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</si>
  <si>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</si>
  <si>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</si>
  <si>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</si>
  <si>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</si>
  <si>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</si>
  <si>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</si>
  <si>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</si>
  <si>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</si>
  <si>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</si>
  <si>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</si>
  <si>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</si>
  <si>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</si>
  <si>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</si>
  <si>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</si>
  <si>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</si>
  <si>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</si>
  <si>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</si>
  <si>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</si>
  <si>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</si>
  <si>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</si>
  <si>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</si>
  <si>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</si>
  <si>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</si>
  <si>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</si>
  <si>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</si>
  <si>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</si>
  <si>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</si>
  <si>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</si>
  <si>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</si>
  <si>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</si>
  <si>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</si>
  <si>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</si>
  <si>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</si>
  <si>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</si>
  <si>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</si>
  <si>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</si>
  <si>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</si>
  <si>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</si>
  <si>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</si>
  <si>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</si>
  <si>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</si>
  <si>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</si>
  <si>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</si>
  <si>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</si>
  <si>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</si>
  <si>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</si>
  <si>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</si>
  <si>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</si>
  <si>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</si>
  <si>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</si>
  <si>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</si>
  <si>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</si>
  <si>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</si>
  <si>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</si>
  <si>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</si>
  <si>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</si>
  <si>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</si>
  <si>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</si>
  <si>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</si>
  <si>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</si>
  <si>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</si>
  <si>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</si>
  <si>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</si>
  <si>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</si>
  <si>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</si>
  <si>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</si>
  <si>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</si>
  <si>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</si>
  <si>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</si>
  <si>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</si>
  <si>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</si>
  <si>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</si>
  <si>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</si>
  <si>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</si>
  <si>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</si>
  <si>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</si>
  <si>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</si>
  <si>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</si>
  <si>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</si>
  <si>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</si>
  <si>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</si>
  <si>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</si>
  <si>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</si>
  <si>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</si>
  <si>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</si>
  <si>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</si>
  <si>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</si>
  <si>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</si>
  <si>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</si>
  <si>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</si>
  <si>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</si>
  <si>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</si>
  <si>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</si>
  <si>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</si>
  <si>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</si>
  <si>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</si>
  <si>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</si>
  <si>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</si>
  <si>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</si>
  <si>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</si>
  <si>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</si>
  <si>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</si>
  <si>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</si>
  <si>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</si>
  <si>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</si>
  <si>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</si>
  <si>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</si>
  <si>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</si>
  <si>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</si>
  <si>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</si>
  <si>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</si>
  <si>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</si>
  <si>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</si>
  <si>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</si>
  <si>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</si>
  <si>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</si>
  <si>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</si>
  <si>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</si>
  <si>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</si>
  <si>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</si>
  <si>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</si>
  <si>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</si>
  <si>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</si>
  <si>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</si>
  <si>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</si>
  <si>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</si>
  <si>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</si>
  <si>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</si>
  <si>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</si>
  <si>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</si>
  <si>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</si>
  <si>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</si>
  <si>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</si>
  <si>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</si>
  <si>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</si>
  <si>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</si>
  <si>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</si>
  <si>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</si>
  <si>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</si>
  <si>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</si>
  <si>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</si>
  <si>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</si>
  <si>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</si>
  <si>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</si>
  <si>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</si>
  <si>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</si>
  <si>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</si>
  <si>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</si>
  <si>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</si>
  <si>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</si>
  <si>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</si>
  <si>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</si>
  <si>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</si>
  <si>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</si>
  <si>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</si>
  <si>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</si>
  <si>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</si>
  <si>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</si>
  <si>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</si>
  <si>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</si>
  <si>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</si>
  <si>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</si>
  <si>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</si>
  <si>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</si>
  <si>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</si>
  <si>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</si>
  <si>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</si>
  <si>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</si>
  <si>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</si>
  <si>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</si>
  <si>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</si>
  <si>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</si>
  <si>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</si>
  <si>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</si>
  <si>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</si>
  <si>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</si>
  <si>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</si>
  <si>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</si>
  <si>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</si>
  <si>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</si>
  <si>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</si>
  <si>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</si>
  <si>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</si>
  <si>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</si>
  <si>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</si>
  <si>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</si>
  <si>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</si>
  <si>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</si>
  <si>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</si>
  <si>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</si>
  <si>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</si>
  <si>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</si>
  <si>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</si>
  <si>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</si>
  <si>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</si>
  <si>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</si>
  <si>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</si>
  <si>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</si>
  <si>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</si>
  <si>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</si>
  <si>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</si>
  <si>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</si>
  <si>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</si>
  <si>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</si>
  <si>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</si>
  <si>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</si>
  <si>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</si>
  <si>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</si>
  <si>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</si>
  <si>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</si>
  <si>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</si>
  <si>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</si>
  <si>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</si>
  <si>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</si>
  <si>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</si>
  <si>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</si>
  <si>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</si>
  <si>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</si>
  <si>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</si>
  <si>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</si>
  <si>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</si>
  <si>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</si>
  <si>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</si>
  <si>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</si>
  <si>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</si>
  <si>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</si>
  <si>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</si>
  <si>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</si>
  <si>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</si>
  <si>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</si>
  <si>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</si>
  <si>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</si>
  <si>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</si>
  <si>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</si>
  <si>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</si>
  <si>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</si>
  <si>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</si>
  <si>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</si>
  <si>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</si>
  <si>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</si>
  <si>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</si>
  <si>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</si>
  <si>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</si>
  <si>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</si>
  <si>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</si>
  <si>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</si>
  <si>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</si>
  <si>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</si>
  <si>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</si>
  <si>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</si>
  <si>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</si>
  <si>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</si>
  <si>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</si>
  <si>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</si>
  <si>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</si>
  <si>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</si>
  <si>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</si>
  <si>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</si>
  <si>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</si>
  <si>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</si>
  <si>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</si>
  <si>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</si>
  <si>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</si>
  <si>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</si>
  <si>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</si>
  <si>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</si>
  <si>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</si>
  <si>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</si>
  <si>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</si>
  <si>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</si>
  <si>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</si>
  <si>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</si>
  <si>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</si>
  <si>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</si>
  <si>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</si>
  <si>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</si>
  <si>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</si>
  <si>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</si>
  <si>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</si>
  <si>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</si>
  <si>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</si>
  <si>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</si>
  <si>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</si>
  <si>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</si>
  <si>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</si>
  <si>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</si>
  <si>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</si>
  <si>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</si>
  <si>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</si>
  <si>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</si>
  <si>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</si>
  <si>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</si>
  <si>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</si>
  <si>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</si>
  <si>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</si>
  <si>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</si>
  <si>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</si>
  <si>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</si>
  <si>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</si>
  <si>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</si>
  <si>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</si>
  <si>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</si>
  <si>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</si>
  <si>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</si>
  <si>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</si>
  <si>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</si>
  <si>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</si>
  <si>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</si>
  <si>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</si>
  <si>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</si>
  <si>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</si>
  <si>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</si>
  <si>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</si>
  <si>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</si>
  <si>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</si>
  <si>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</si>
  <si>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</si>
  <si>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</si>
  <si>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</si>
  <si>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</si>
  <si>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</si>
  <si>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</si>
  <si>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</si>
  <si>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</si>
  <si>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</si>
  <si>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</si>
  <si>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</si>
  <si>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</si>
  <si>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</si>
  <si>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</si>
  <si>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</si>
  <si>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</si>
  <si>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</si>
  <si>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</si>
  <si>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</si>
  <si>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</si>
  <si>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</si>
  <si>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</si>
  <si>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</si>
  <si>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</si>
  <si>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</si>
  <si>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</si>
  <si>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</si>
  <si>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</si>
  <si>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</si>
  <si>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</si>
  <si>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</si>
  <si>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</si>
  <si>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</si>
  <si>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</si>
  <si>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</si>
  <si>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</si>
  <si>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</si>
  <si>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</si>
  <si>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</si>
  <si>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</si>
  <si>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</si>
  <si>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</si>
  <si>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</si>
  <si>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</si>
  <si>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</si>
  <si>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</si>
  <si>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</si>
  <si>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</si>
  <si>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</si>
  <si>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</si>
  <si>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</si>
  <si>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</si>
  <si>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</si>
  <si>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</si>
  <si>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</si>
  <si>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</si>
  <si>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</si>
  <si>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</si>
  <si>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</si>
  <si>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</si>
  <si>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</si>
  <si>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</si>
  <si>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</si>
  <si>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</si>
  <si>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</si>
  <si>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</si>
  <si>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</si>
  <si>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</si>
  <si>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</si>
  <si>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</si>
  <si>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</si>
  <si>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</si>
  <si>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</si>
  <si>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</si>
  <si>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</si>
  <si>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</si>
  <si>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</si>
  <si>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</si>
  <si>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</si>
  <si>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</si>
  <si>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</si>
  <si>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</si>
  <si>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</si>
  <si>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</si>
  <si>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</si>
  <si>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</si>
  <si>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</si>
  <si>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</si>
  <si>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</si>
  <si>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</si>
  <si>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</si>
  <si>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</si>
  <si>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</si>
  <si>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</si>
  <si>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</si>
  <si>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</si>
  <si>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</si>
  <si>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</si>
  <si>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</si>
  <si>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</si>
  <si>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</si>
  <si>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</si>
  <si>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</si>
  <si>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</si>
  <si>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</si>
  <si>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</si>
  <si>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</si>
  <si>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</si>
  <si>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</si>
  <si>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</si>
  <si>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</si>
  <si>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</si>
  <si>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</si>
  <si>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</si>
  <si>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</si>
  <si>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</si>
  <si>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</si>
  <si>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</si>
  <si>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</si>
  <si>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</si>
  <si>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</si>
  <si>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</si>
  <si>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</si>
  <si>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</si>
  <si>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</si>
  <si>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</si>
  <si>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</si>
  <si>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</si>
  <si>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</si>
  <si>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</si>
  <si>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</si>
  <si>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</si>
  <si>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</si>
  <si>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</si>
  <si>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</si>
  <si>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</si>
  <si>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</si>
  <si>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</si>
  <si>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</si>
  <si>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</si>
  <si>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</si>
  <si>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</si>
  <si>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</si>
  <si>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</si>
  <si>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</si>
  <si>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</si>
  <si>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</si>
  <si>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</si>
  <si>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</si>
  <si>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</si>
  <si>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</si>
  <si>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</si>
  <si>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</si>
  <si>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</si>
  <si>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</si>
  <si>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</si>
  <si>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</si>
  <si>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</si>
  <si>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</si>
  <si>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</si>
  <si>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</si>
  <si>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</si>
  <si>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</si>
  <si>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</si>
  <si>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</si>
  <si>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</si>
  <si>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</si>
  <si>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</si>
  <si>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</si>
  <si>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</si>
  <si>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</si>
  <si>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</si>
  <si>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</si>
  <si>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</si>
  <si>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</si>
  <si>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</si>
  <si>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</si>
  <si>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</si>
  <si>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</si>
  <si>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</si>
  <si>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</si>
  <si>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</si>
  <si>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</si>
  <si>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</si>
  <si>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</si>
  <si>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</si>
  <si>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</si>
  <si>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</si>
  <si>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</si>
  <si>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</si>
  <si>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</si>
  <si>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</si>
  <si>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</si>
  <si>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</si>
  <si>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</si>
  <si>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</si>
  <si>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</si>
  <si>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</si>
  <si>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</si>
  <si>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</si>
  <si>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</si>
  <si>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</si>
  <si>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</si>
  <si>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</si>
  <si>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</si>
  <si>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</si>
  <si>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</si>
  <si>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</si>
  <si>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</si>
  <si>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</si>
  <si>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</si>
  <si>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</si>
  <si>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</si>
  <si>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</si>
  <si>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</si>
  <si>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</si>
  <si>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</si>
  <si>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</si>
  <si>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</si>
  <si>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</si>
  <si>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</si>
  <si>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</si>
  <si>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</si>
  <si>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</si>
  <si>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</si>
  <si>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</si>
  <si>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</si>
  <si>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</si>
  <si>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</si>
  <si>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</si>
  <si>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</si>
  <si>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</si>
  <si>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</si>
  <si>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</si>
  <si>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</si>
  <si>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</si>
  <si>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</si>
  <si>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</si>
  <si>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</si>
  <si>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</si>
  <si>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</si>
  <si>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</si>
  <si>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</si>
  <si>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</si>
  <si>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</si>
  <si>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</si>
  <si>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</si>
  <si>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</si>
  <si>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</si>
  <si>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</si>
  <si>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</si>
  <si>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</si>
  <si>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</si>
  <si>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</si>
  <si>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</si>
  <si>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</si>
  <si>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</si>
  <si>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</si>
  <si>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</si>
  <si>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</si>
  <si>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</si>
  <si>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</si>
  <si>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</si>
  <si>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</si>
  <si>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</si>
  <si>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</si>
  <si>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</si>
  <si>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</si>
  <si>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</si>
  <si>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</si>
  <si>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</si>
  <si>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</si>
  <si>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</si>
  <si>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</si>
  <si>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</si>
  <si>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</si>
  <si>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</si>
  <si>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</si>
  <si>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</si>
  <si>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</si>
  <si>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</si>
  <si>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</si>
  <si>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</si>
  <si>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</si>
  <si>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</si>
  <si>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</si>
  <si>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</si>
  <si>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</si>
  <si>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</si>
  <si>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</si>
  <si>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</si>
  <si>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</si>
  <si>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</si>
  <si>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</si>
  <si>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</si>
  <si>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</si>
  <si>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</si>
  <si>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</si>
  <si>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</si>
  <si>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</si>
  <si>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</si>
  <si>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</si>
  <si>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</si>
  <si>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</si>
  <si>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</si>
  <si>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</si>
  <si>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</si>
  <si>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</si>
  <si>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</si>
  <si>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</si>
  <si>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</si>
  <si>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</si>
  <si>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</si>
  <si>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</si>
  <si>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</si>
  <si>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</si>
  <si>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</si>
  <si>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</si>
  <si>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</si>
  <si>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</si>
  <si>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</si>
  <si>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</si>
  <si>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</si>
  <si>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</si>
  <si>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</si>
  <si>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</si>
  <si>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</si>
  <si>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</si>
  <si>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</si>
  <si>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</si>
  <si>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</si>
  <si>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</si>
  <si>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</si>
  <si>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</si>
  <si>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</si>
  <si>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</si>
  <si>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</si>
  <si>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</si>
  <si>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</si>
  <si>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</si>
  <si>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</si>
  <si>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</si>
  <si>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</si>
  <si>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</si>
  <si>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</si>
  <si>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</si>
  <si>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</si>
  <si>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</si>
  <si>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</si>
  <si>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</si>
  <si>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</si>
  <si>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</si>
  <si>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</si>
  <si>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</si>
  <si>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</si>
  <si>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</si>
  <si>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</si>
  <si>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</si>
  <si>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</si>
  <si>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</si>
  <si>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</si>
  <si>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</si>
  <si>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</si>
  <si>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</si>
  <si>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</si>
  <si>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</si>
  <si>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</si>
  <si>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</si>
  <si>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</si>
  <si>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</si>
  <si>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</si>
  <si>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</si>
  <si>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</si>
  <si>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</si>
  <si>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</si>
  <si>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</si>
  <si>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</si>
  <si>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</si>
  <si>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</si>
  <si>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</si>
  <si>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</si>
  <si>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</si>
  <si>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</si>
  <si>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</si>
  <si>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</si>
  <si>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</si>
  <si>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</si>
  <si>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</si>
  <si>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</si>
  <si>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</si>
  <si>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</si>
  <si>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</si>
  <si>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</si>
  <si>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</si>
  <si>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</si>
  <si>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</si>
  <si>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</si>
  <si>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</si>
  <si>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</si>
  <si>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</si>
  <si>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</si>
  <si>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</si>
  <si>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</si>
  <si>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</si>
  <si>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</si>
  <si>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</si>
  <si>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</si>
  <si>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</si>
  <si>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</si>
  <si>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</si>
  <si>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</si>
  <si>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</si>
  <si>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</si>
  <si>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</si>
  <si>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</si>
  <si>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</si>
  <si>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</si>
  <si>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</si>
  <si>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</si>
  <si>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</si>
  <si>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</si>
  <si>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</si>
  <si>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</si>
  <si>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</si>
  <si>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</si>
  <si>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</si>
  <si>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</si>
  <si>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</si>
  <si>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</si>
  <si>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</si>
  <si>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</si>
  <si>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</si>
  <si>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</si>
  <si>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</si>
  <si>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</si>
  <si>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</si>
  <si>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</si>
  <si>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</si>
  <si>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</si>
  <si>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</si>
  <si>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</si>
  <si>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</si>
  <si>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</si>
  <si>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</si>
  <si>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</si>
  <si>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</si>
  <si>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</si>
  <si>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</si>
  <si>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</si>
  <si>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</si>
  <si>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</si>
  <si>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</si>
  <si>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</si>
  <si>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</si>
  <si>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</si>
  <si>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</si>
  <si>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</si>
  <si>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</si>
  <si>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</si>
  <si>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</si>
  <si>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</si>
  <si>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</si>
  <si>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</si>
  <si>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</si>
  <si>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</si>
  <si>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</si>
  <si>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</si>
  <si>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</si>
  <si>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</si>
  <si>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</si>
  <si>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</si>
  <si>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</si>
  <si>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</si>
  <si>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</si>
  <si>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</si>
  <si>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</si>
  <si>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</si>
  <si>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</si>
  <si>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</si>
  <si>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</si>
  <si>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</si>
  <si>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</si>
  <si>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</si>
  <si>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</si>
  <si>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</si>
  <si>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</si>
  <si>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</si>
  <si>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</si>
  <si>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</si>
  <si>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</si>
  <si>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</si>
  <si>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</si>
  <si>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</si>
  <si>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</si>
  <si>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</si>
  <si>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</si>
  <si>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</si>
  <si>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</si>
  <si>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</si>
  <si>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</si>
  <si>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</si>
  <si>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</si>
  <si>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</si>
  <si>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</si>
  <si>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</si>
  <si>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</si>
  <si>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</si>
  <si>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</si>
  <si>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</si>
  <si>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</si>
  <si>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</si>
  <si>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</si>
  <si>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</si>
  <si>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</si>
  <si>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</si>
  <si>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</si>
  <si>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</si>
  <si>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</si>
  <si>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</si>
  <si>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</si>
  <si>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</si>
  <si>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</si>
  <si>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</si>
  <si>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</si>
  <si>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</si>
  <si>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</si>
  <si>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</si>
  <si>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</si>
  <si>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</si>
  <si>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</si>
  <si>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</si>
  <si>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</si>
  <si>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</si>
  <si>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</si>
  <si>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</si>
  <si>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</si>
  <si>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</si>
  <si>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</si>
  <si>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</si>
  <si>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</si>
  <si>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</si>
  <si>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</si>
  <si>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</si>
  <si>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</si>
  <si>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</si>
  <si>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</si>
  <si>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</si>
  <si>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</si>
  <si>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</si>
  <si>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</si>
  <si>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</si>
  <si>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</si>
  <si>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</si>
  <si>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</si>
  <si>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</si>
  <si>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</si>
  <si>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</si>
  <si>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</si>
  <si>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</si>
  <si>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</si>
  <si>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</si>
  <si>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</si>
  <si>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</si>
  <si>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</si>
  <si>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</si>
  <si>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</si>
  <si>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</si>
  <si>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</si>
  <si>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</si>
  <si>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</si>
  <si>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</si>
  <si>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</si>
  <si>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</si>
  <si>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</si>
  <si>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</si>
  <si>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</si>
  <si>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</si>
  <si>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</si>
  <si>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</si>
  <si>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</si>
  <si>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</si>
  <si>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</si>
  <si>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</si>
  <si>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</si>
  <si>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</si>
  <si>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</si>
  <si>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</si>
  <si>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</si>
  <si>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</si>
  <si>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</si>
  <si>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</si>
  <si>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</si>
  <si>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</si>
  <si>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</si>
  <si>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</si>
  <si>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</si>
  <si>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</si>
  <si>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</si>
  <si>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</si>
  <si>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</si>
  <si>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</si>
  <si>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</si>
  <si>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</si>
  <si>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</si>
  <si>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</si>
  <si>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</si>
  <si>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</si>
  <si>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</si>
  <si>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</si>
  <si>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</si>
  <si>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</si>
  <si>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</si>
  <si>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</si>
  <si>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</si>
  <si>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</si>
  <si>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</si>
  <si>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</si>
  <si>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</si>
  <si>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</si>
  <si>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</si>
  <si>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</si>
  <si>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</si>
  <si>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</si>
  <si>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</si>
  <si>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</si>
  <si>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</si>
  <si>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</si>
  <si>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</si>
  <si>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</si>
  <si>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</si>
  <si>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</si>
  <si>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</si>
  <si>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</si>
  <si>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</si>
  <si>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</si>
  <si>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</si>
  <si>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</si>
  <si>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</si>
  <si>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</si>
  <si>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</si>
  <si>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</si>
  <si>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</si>
  <si>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</si>
  <si>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</si>
  <si>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</si>
  <si>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</si>
  <si>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</si>
  <si>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</si>
  <si>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</si>
  <si>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</si>
  <si>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</si>
  <si>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</si>
  <si>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</si>
  <si>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</si>
  <si>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</si>
  <si>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</si>
  <si>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</si>
  <si>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</si>
  <si>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</si>
  <si>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</si>
  <si>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</si>
  <si>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</si>
  <si>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</si>
  <si>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</si>
  <si>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</si>
  <si>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</si>
  <si>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</si>
  <si>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</si>
  <si>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</si>
  <si>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</si>
  <si>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</si>
  <si>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</si>
  <si>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</si>
  <si>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</si>
  <si>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</si>
  <si>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</si>
  <si>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</si>
  <si>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</si>
  <si>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</si>
  <si>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</si>
  <si>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</si>
  <si>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</si>
  <si>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</si>
  <si>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</si>
  <si>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</si>
  <si>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</si>
  <si>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</si>
  <si>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</si>
  <si>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</si>
  <si>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</si>
  <si>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</si>
  <si>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</si>
  <si>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</si>
  <si>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</si>
  <si>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</si>
  <si>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</si>
  <si>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</si>
  <si>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</si>
  <si>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</si>
  <si>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</si>
  <si>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</si>
  <si>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</si>
  <si>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</si>
  <si>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</si>
  <si>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</si>
  <si>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</si>
  <si>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</si>
  <si>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</si>
  <si>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</si>
  <si>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</si>
  <si>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</si>
  <si>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</si>
  <si>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</si>
  <si>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</si>
  <si>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</si>
  <si>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</si>
  <si>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</si>
  <si>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</si>
  <si>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</si>
  <si>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</si>
  <si>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</si>
  <si>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</si>
  <si>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</si>
  <si>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</si>
  <si>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</si>
  <si>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</si>
  <si>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</si>
  <si>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</si>
  <si>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</si>
  <si>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</si>
  <si>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</si>
  <si>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</si>
  <si>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</si>
  <si>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</si>
  <si>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</si>
  <si>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</si>
  <si>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</si>
  <si>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</si>
  <si>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</si>
  <si>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</si>
  <si>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</si>
  <si>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</si>
  <si>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</si>
  <si>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</si>
  <si>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</si>
  <si>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</si>
  <si>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</si>
  <si>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</si>
  <si>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</si>
  <si>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</si>
  <si>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</si>
  <si>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</si>
  <si>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</si>
  <si>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</si>
  <si>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</si>
  <si>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</si>
  <si>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</si>
  <si>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</si>
  <si>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</si>
  <si>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</si>
  <si>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</si>
  <si>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</si>
  <si>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</si>
  <si>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</si>
  <si>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</si>
  <si>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</si>
  <si>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</si>
  <si>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</si>
  <si>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</si>
  <si>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</si>
  <si>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</si>
  <si>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</si>
  <si>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</si>
  <si>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</si>
  <si>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</si>
  <si>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</si>
  <si>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</si>
  <si>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</si>
  <si>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</si>
  <si>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</si>
  <si>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</si>
  <si>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</si>
  <si>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</si>
  <si>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</si>
  <si>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</si>
  <si>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</si>
  <si>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</si>
  <si>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</si>
  <si>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</si>
  <si>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</si>
  <si>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</si>
  <si>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</si>
  <si>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</si>
  <si>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</si>
  <si>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</si>
  <si>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</si>
  <si>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</si>
  <si>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</si>
  <si>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</si>
  <si>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</si>
  <si>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</si>
  <si>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</si>
  <si>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</si>
  <si>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</si>
  <si>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</si>
  <si>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</si>
  <si>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</si>
  <si>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</si>
  <si>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</si>
  <si>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</si>
  <si>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</si>
  <si>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</si>
  <si>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</si>
  <si>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</si>
  <si>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</si>
  <si>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</si>
  <si>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</si>
  <si>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</si>
  <si>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</si>
  <si>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</si>
  <si>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</si>
  <si>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</si>
  <si>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</si>
  <si>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</si>
  <si>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</si>
  <si>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</si>
  <si>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</si>
  <si>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</si>
  <si>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</si>
  <si>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</si>
  <si>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</si>
  <si>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</si>
  <si>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</si>
  <si>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</si>
  <si>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</si>
  <si>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</si>
  <si>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</si>
  <si>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</si>
  <si>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</si>
  <si>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</si>
  <si>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</si>
  <si>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</si>
  <si>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</si>
  <si>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</si>
  <si>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</si>
  <si>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</si>
  <si>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</si>
  <si>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</si>
  <si>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</si>
  <si>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</si>
  <si>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</si>
  <si>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</si>
  <si>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</si>
  <si>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</si>
  <si>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</si>
  <si>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</si>
  <si>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</si>
  <si>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</si>
  <si>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</si>
  <si>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</si>
  <si>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</si>
  <si>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</si>
  <si>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</si>
  <si>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</si>
  <si>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</si>
  <si>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</si>
  <si>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</si>
  <si>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</si>
  <si>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</si>
  <si>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</si>
  <si>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</si>
  <si>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</si>
  <si>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</si>
  <si>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</si>
  <si>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</si>
  <si>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</si>
  <si>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</si>
  <si>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</si>
  <si>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</si>
  <si>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</si>
  <si>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</si>
  <si>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</si>
  <si>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</si>
  <si>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</si>
  <si>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</si>
  <si>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</si>
  <si>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</si>
  <si>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</si>
  <si>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</si>
  <si>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</si>
  <si>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</si>
  <si>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</si>
  <si>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</si>
  <si>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</si>
  <si>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</si>
  <si>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</si>
  <si>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</si>
  <si>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</si>
  <si>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</si>
  <si>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</si>
  <si>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</si>
  <si>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</si>
  <si>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</si>
  <si>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</si>
  <si>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</si>
  <si>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</si>
  <si>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</si>
  <si>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</si>
  <si>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</si>
  <si>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</si>
  <si>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</si>
  <si>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</si>
  <si>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</si>
  <si>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</si>
  <si>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</si>
  <si>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</si>
  <si>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</si>
  <si>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</si>
  <si>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</si>
  <si>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</si>
  <si>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</si>
  <si>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</si>
  <si>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</si>
  <si>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</si>
  <si>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</si>
  <si>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</si>
  <si>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</si>
  <si>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</si>
  <si>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</si>
  <si>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</si>
  <si>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</si>
  <si>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</si>
  <si>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</si>
  <si>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</si>
  <si>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</si>
  <si>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</si>
  <si>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</si>
  <si>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</si>
  <si>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</si>
  <si>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</si>
  <si>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</si>
  <si>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</si>
  <si>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</si>
  <si>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</si>
  <si>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</si>
  <si>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</si>
  <si>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</si>
  <si>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</si>
  <si>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</si>
  <si>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</si>
  <si>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</si>
  <si>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</si>
  <si>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</si>
  <si>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</si>
  <si>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</si>
  <si>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</si>
  <si>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</si>
  <si>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</si>
  <si>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</si>
  <si>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</si>
  <si>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</si>
  <si>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</si>
  <si>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</si>
  <si>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</si>
  <si>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</si>
  <si>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</si>
  <si>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</si>
  <si>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</si>
  <si>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</si>
  <si>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</si>
  <si>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</si>
  <si>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</si>
  <si>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</si>
  <si>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</si>
  <si>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</si>
  <si>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</si>
  <si>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</si>
  <si>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</si>
  <si>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</si>
  <si>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</si>
  <si>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</si>
  <si>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</si>
  <si>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</si>
  <si>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</si>
  <si>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</si>
  <si>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</si>
  <si>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</si>
  <si>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</si>
  <si>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</si>
  <si>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</si>
  <si>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</si>
  <si>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</si>
  <si>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</si>
  <si>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</si>
  <si>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</si>
  <si>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</si>
  <si>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</si>
  <si>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</si>
  <si>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</si>
  <si>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</si>
  <si>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</si>
  <si>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</si>
  <si>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</si>
  <si>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</si>
  <si>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</si>
  <si>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</si>
  <si>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</si>
  <si>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</si>
  <si>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</si>
  <si>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</si>
  <si>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</si>
  <si>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</si>
  <si>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</si>
  <si>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</si>
  <si>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</si>
  <si>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</si>
  <si>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</si>
  <si>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</si>
  <si>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</si>
  <si>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</si>
  <si>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</si>
  <si>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</si>
  <si>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</si>
  <si>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</si>
  <si>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</si>
  <si>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</si>
  <si>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</si>
  <si>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</si>
  <si>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</si>
  <si>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</si>
  <si>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</si>
  <si>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</si>
  <si>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</si>
  <si>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</si>
  <si>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</si>
  <si>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</si>
  <si>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</si>
  <si>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</si>
  <si>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</si>
  <si>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</si>
  <si>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</si>
  <si>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</si>
  <si>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</si>
  <si>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</si>
  <si>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</si>
  <si>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</si>
  <si>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</si>
  <si>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</si>
  <si>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</si>
  <si>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</si>
  <si>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</si>
  <si>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</si>
  <si>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</si>
  <si>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</si>
  <si>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</si>
  <si>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</si>
  <si>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</si>
  <si>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</si>
  <si>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</si>
  <si>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</si>
  <si>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</si>
  <si>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</si>
  <si>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</si>
  <si>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</si>
  <si>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</si>
  <si>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</si>
  <si>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</si>
  <si>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</si>
  <si>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</si>
  <si>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</si>
  <si>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</si>
  <si>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</si>
  <si>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</si>
  <si>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</si>
  <si>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</si>
  <si>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</si>
  <si>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</si>
  <si>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</si>
  <si>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</si>
  <si>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</si>
  <si>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</si>
  <si>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</si>
  <si>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</si>
  <si>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</si>
  <si>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</si>
  <si>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</si>
  <si>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</si>
  <si>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</si>
  <si>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</si>
  <si>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</si>
  <si>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</si>
  <si>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</si>
  <si>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</si>
  <si>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</si>
  <si>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</si>
  <si>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</si>
  <si>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</si>
  <si>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</si>
  <si>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</si>
  <si>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</si>
  <si>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</si>
  <si>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</si>
  <si>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</si>
  <si>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</si>
  <si>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</si>
  <si>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</si>
  <si>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</si>
  <si>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</si>
  <si>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</si>
  <si>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</si>
  <si>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</si>
  <si>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</si>
  <si>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</si>
  <si>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</si>
  <si>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</si>
  <si>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</si>
  <si>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</si>
  <si>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</si>
  <si>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</si>
  <si>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</si>
  <si>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</si>
  <si>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</si>
  <si>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</si>
  <si>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</si>
  <si>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</si>
  <si>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</si>
  <si>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</si>
  <si>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</si>
  <si>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</si>
  <si>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</si>
  <si>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</si>
  <si>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</si>
  <si>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</si>
  <si>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</si>
  <si>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</si>
  <si>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</si>
  <si>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</si>
  <si>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</si>
  <si>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</si>
  <si>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</si>
  <si>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</si>
  <si>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</si>
  <si>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</si>
  <si>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</si>
  <si>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</si>
  <si>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</si>
  <si>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</si>
  <si>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</si>
  <si>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</si>
  <si>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</si>
  <si>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</si>
  <si>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</si>
  <si>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</si>
  <si>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</si>
  <si>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</si>
  <si>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</si>
  <si>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</si>
  <si>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</si>
  <si>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</si>
  <si>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</si>
  <si>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</si>
  <si>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</si>
  <si>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</si>
  <si>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</si>
  <si>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</si>
  <si>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</si>
  <si>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</si>
  <si>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</si>
  <si>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</si>
  <si>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</si>
  <si>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</si>
  <si>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</si>
  <si>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</si>
  <si>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</si>
  <si>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</si>
  <si>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</si>
  <si>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</si>
  <si>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</si>
  <si>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</si>
  <si>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</si>
  <si>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</si>
  <si>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</si>
  <si>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</si>
  <si>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</si>
  <si>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</si>
  <si>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</si>
  <si>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</si>
  <si>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</si>
  <si>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</si>
  <si>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</si>
  <si>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</si>
  <si>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</si>
  <si>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</si>
  <si>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</si>
  <si>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</si>
  <si>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</si>
  <si>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</si>
  <si>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</si>
  <si>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</si>
  <si>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</si>
  <si>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</si>
  <si>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</si>
  <si>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</si>
  <si>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</si>
  <si>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</si>
  <si>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</si>
  <si>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</si>
  <si>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</si>
  <si>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</si>
  <si>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</si>
  <si>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</si>
  <si>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</si>
  <si>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</si>
  <si>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</si>
  <si>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</si>
  <si>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</si>
  <si>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</si>
  <si>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</si>
  <si>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</si>
  <si>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</si>
  <si>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</si>
  <si>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</si>
  <si>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</si>
  <si>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</si>
  <si>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</si>
  <si>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</si>
  <si>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</si>
  <si>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</si>
  <si>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</si>
  <si>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</si>
  <si>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</si>
  <si>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</si>
  <si>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</si>
  <si>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</si>
  <si>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</si>
  <si>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</si>
  <si>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</si>
  <si>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</si>
  <si>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</si>
  <si>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</si>
  <si>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</si>
  <si>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</si>
  <si>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</si>
  <si>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</si>
  <si>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</si>
  <si>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</si>
  <si>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</si>
  <si>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</si>
  <si>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</si>
  <si>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</si>
  <si>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</si>
  <si>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</si>
  <si>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</si>
  <si>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</si>
  <si>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</si>
  <si>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</si>
  <si>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</si>
  <si>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</si>
  <si>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</si>
  <si>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</si>
  <si>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</si>
  <si>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</si>
  <si>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</si>
  <si>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</si>
  <si>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</si>
  <si>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</si>
  <si>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</si>
  <si>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</si>
  <si>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</si>
  <si>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</si>
  <si>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</si>
  <si>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</si>
  <si>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</si>
  <si>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</si>
  <si>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</si>
  <si>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</si>
  <si>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</si>
  <si>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</si>
  <si>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</si>
  <si>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</si>
  <si>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</si>
  <si>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</si>
  <si>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</si>
  <si>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</si>
  <si>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</si>
  <si>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</si>
  <si>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</si>
  <si>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</si>
  <si>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</si>
  <si>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</si>
  <si>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</si>
  <si>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</si>
  <si>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</si>
  <si>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</si>
  <si>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</si>
  <si>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</si>
  <si>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</si>
  <si>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</si>
  <si>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</si>
  <si>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</si>
  <si>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</si>
  <si>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</si>
  <si>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</si>
  <si>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</si>
  <si>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</si>
  <si>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</si>
  <si>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</si>
  <si>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</si>
  <si>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</si>
  <si>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</si>
  <si>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</si>
  <si>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</si>
  <si>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</si>
  <si>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</si>
  <si>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</si>
  <si>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</si>
  <si>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</si>
  <si>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</si>
  <si>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</si>
  <si>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</si>
  <si>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</si>
  <si>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</si>
  <si>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</si>
  <si>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</si>
  <si>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</si>
  <si>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</si>
  <si>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</si>
  <si>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</si>
  <si>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</si>
  <si>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</si>
  <si>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</si>
  <si>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</si>
  <si>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</si>
  <si>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</si>
  <si>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</si>
  <si>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</si>
  <si>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</si>
  <si>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</si>
  <si>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</si>
  <si>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</si>
  <si>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</si>
  <si>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</si>
  <si>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</si>
  <si>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</si>
  <si>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</si>
  <si>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</si>
  <si>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</si>
  <si>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</si>
  <si>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</si>
  <si>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</si>
  <si>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</si>
  <si>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</si>
  <si>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</si>
  <si>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</si>
  <si>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</si>
  <si>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</si>
  <si>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</si>
  <si>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</si>
  <si>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</si>
  <si>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</si>
  <si>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</si>
  <si>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</si>
  <si>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</si>
  <si>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</si>
  <si>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</si>
  <si>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</si>
  <si>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</si>
  <si>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</si>
  <si>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</si>
  <si>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</si>
  <si>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</si>
  <si>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</si>
  <si>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</si>
  <si>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</si>
  <si>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</si>
  <si>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</si>
  <si>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</si>
  <si>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</si>
  <si>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</si>
  <si>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</si>
  <si>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</si>
  <si>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</si>
  <si>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</si>
  <si>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</si>
  <si>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</si>
  <si>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</si>
  <si>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</si>
  <si>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</si>
  <si>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</si>
  <si>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</si>
  <si>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</si>
  <si>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</si>
  <si>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</si>
  <si>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</si>
  <si>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</si>
  <si>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</si>
  <si>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</si>
  <si>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</si>
  <si>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</si>
  <si>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</si>
  <si>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</si>
  <si>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</si>
  <si>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</si>
  <si>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</si>
  <si>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</si>
  <si>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</si>
  <si>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</si>
  <si>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</si>
  <si>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</si>
  <si>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</si>
  <si>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</si>
  <si>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</si>
  <si>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</si>
  <si>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</si>
  <si>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</si>
  <si>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</si>
  <si>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</si>
  <si>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</si>
  <si>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</si>
  <si>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</si>
  <si>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</si>
  <si>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</si>
  <si>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</si>
  <si>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</si>
  <si>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</si>
  <si>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</si>
  <si>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</si>
  <si>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</si>
  <si>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</si>
  <si>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</si>
  <si>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</si>
  <si>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</si>
  <si>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</si>
  <si>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</si>
  <si>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</si>
  <si>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</si>
  <si>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</si>
  <si>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</si>
  <si>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</si>
  <si>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</si>
  <si>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</si>
  <si>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</si>
  <si>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</si>
  <si>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</si>
  <si>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</si>
  <si>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</si>
  <si>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</si>
  <si>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</si>
  <si>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</si>
  <si>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</si>
  <si>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</si>
  <si>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</si>
  <si>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</si>
  <si>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</si>
  <si>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</si>
  <si>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</si>
  <si>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</si>
  <si>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</si>
  <si>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</si>
  <si>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</si>
  <si>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</si>
  <si>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</si>
  <si>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</si>
  <si>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</si>
  <si>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</si>
  <si>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</si>
  <si>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</si>
  <si>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</si>
  <si>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</si>
  <si>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</si>
  <si>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</si>
  <si>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</si>
  <si>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</si>
  <si>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</si>
  <si>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</si>
  <si>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</si>
  <si>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</si>
  <si>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</si>
  <si>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</si>
  <si>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</si>
  <si>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</si>
  <si>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</si>
  <si>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</si>
  <si>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</si>
  <si>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</si>
  <si>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</si>
  <si>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</si>
  <si>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</si>
  <si>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</si>
  <si>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</si>
  <si>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</si>
  <si>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</si>
  <si>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</si>
  <si>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</si>
  <si>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</si>
  <si>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</si>
  <si>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</si>
  <si>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</si>
  <si>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</si>
  <si>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</si>
  <si>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</si>
  <si>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</si>
  <si>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</si>
  <si>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</si>
  <si>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</si>
  <si>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</si>
  <si>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</si>
  <si>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</si>
  <si>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</si>
  <si>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</si>
  <si>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</si>
  <si>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</si>
  <si>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</si>
  <si>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</si>
  <si>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</si>
  <si>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</si>
  <si>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</si>
  <si>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</si>
  <si>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</si>
  <si>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</si>
  <si>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</si>
  <si>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</si>
  <si>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</si>
  <si>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</si>
  <si>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</si>
  <si>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</si>
  <si>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</si>
  <si>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</si>
  <si>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</si>
  <si>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</si>
  <si>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</si>
  <si>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</si>
  <si>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</si>
  <si>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</si>
  <si>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</si>
  <si>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</si>
  <si>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</si>
  <si>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</si>
  <si>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</si>
  <si>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</si>
  <si>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</si>
  <si>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</si>
  <si>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</si>
  <si>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</si>
  <si>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</si>
  <si>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</si>
  <si>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</si>
  <si>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</si>
  <si>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</si>
  <si>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</si>
  <si>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</si>
  <si>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</si>
  <si>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</si>
  <si>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</si>
  <si>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</si>
  <si>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</si>
  <si>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</si>
  <si>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</si>
  <si>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</si>
  <si>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</si>
  <si>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</si>
  <si>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</si>
  <si>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</si>
  <si>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</si>
  <si>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</si>
  <si>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</si>
  <si>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</si>
  <si>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</si>
  <si>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</si>
  <si>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</si>
  <si>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</si>
  <si>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</si>
  <si>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</si>
  <si>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</si>
  <si>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</si>
  <si>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</si>
  <si>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</si>
  <si>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</si>
  <si>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</si>
  <si>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</si>
  <si>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</si>
  <si>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</si>
  <si>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</si>
  <si>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</si>
  <si>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</si>
  <si>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</si>
  <si>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</si>
  <si>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</si>
  <si>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</si>
  <si>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</si>
  <si>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</si>
  <si>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</si>
  <si>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</si>
  <si>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</si>
  <si>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</si>
  <si>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</si>
  <si>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</si>
  <si>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</si>
  <si>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</si>
  <si>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</si>
  <si>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</si>
  <si>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</si>
  <si>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</si>
  <si>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</si>
  <si>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</si>
  <si>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</si>
  <si>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</si>
  <si>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</si>
  <si>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</si>
  <si>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</si>
  <si>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</si>
  <si>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</si>
  <si>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</si>
  <si>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</si>
  <si>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</si>
  <si>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</si>
  <si>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</si>
  <si>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</si>
  <si>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</si>
  <si>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</si>
  <si>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</si>
  <si>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</si>
  <si>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</si>
  <si>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</si>
  <si>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</si>
  <si>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</si>
  <si>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</si>
  <si>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</si>
  <si>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</si>
  <si>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</si>
  <si>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</si>
  <si>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</si>
  <si>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</si>
  <si>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</si>
  <si>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</si>
  <si>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</si>
  <si>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</si>
  <si>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</si>
  <si>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</si>
  <si>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</si>
  <si>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</si>
  <si>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</si>
  <si>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</si>
  <si>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</si>
  <si>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</si>
  <si>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</si>
  <si>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</si>
  <si>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</si>
  <si>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</si>
  <si>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</si>
  <si>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</si>
  <si>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</si>
  <si>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</si>
  <si>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</si>
  <si>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</si>
  <si>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</si>
  <si>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</si>
  <si>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</si>
  <si>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</si>
  <si>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</si>
  <si>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</si>
  <si>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</si>
  <si>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</si>
  <si>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</si>
  <si>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</si>
  <si>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</si>
  <si>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</si>
  <si>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</si>
  <si>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</si>
  <si>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</si>
  <si>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</si>
  <si>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</si>
  <si>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</si>
  <si>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</si>
  <si>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</si>
  <si>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</si>
  <si>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</si>
  <si>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</si>
  <si>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</si>
  <si>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</si>
  <si>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</si>
  <si>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</si>
  <si>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</si>
  <si>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</si>
  <si>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</si>
  <si>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</si>
  <si>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</si>
  <si>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</si>
  <si>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</si>
  <si>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</si>
  <si>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</si>
  <si>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</si>
  <si>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</si>
  <si>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</si>
  <si>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</si>
  <si>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</si>
  <si>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</si>
  <si>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</si>
  <si>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</si>
  <si>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</si>
  <si>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</si>
  <si>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</si>
  <si>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</si>
  <si>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</si>
  <si>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</si>
  <si>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</si>
  <si>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</si>
  <si>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</si>
  <si>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</si>
  <si>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</si>
  <si>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</si>
  <si>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</si>
  <si>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</si>
  <si>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</si>
  <si>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</si>
  <si>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</si>
  <si>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</si>
  <si>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</si>
  <si>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</si>
  <si>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</si>
  <si>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</si>
  <si>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</si>
  <si>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</si>
  <si>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</si>
  <si>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</si>
  <si>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</si>
  <si>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</si>
  <si>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</si>
  <si>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</si>
  <si>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</si>
  <si>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</si>
  <si>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</si>
  <si>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</si>
  <si>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</si>
  <si>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</si>
  <si>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</si>
  <si>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</si>
  <si>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</si>
  <si>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</si>
  <si>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</si>
  <si>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</si>
  <si>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</si>
  <si>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</si>
  <si>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</si>
  <si>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</si>
  <si>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</si>
  <si>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</si>
  <si>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</si>
  <si>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</si>
  <si>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</si>
  <si>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</si>
  <si>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</si>
  <si>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</si>
  <si>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</si>
  <si>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</si>
  <si>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</si>
  <si>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</si>
  <si>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</si>
  <si>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</si>
  <si>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</si>
  <si>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</si>
  <si>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</si>
  <si>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</si>
  <si>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</si>
  <si>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</si>
  <si>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</si>
  <si>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</si>
  <si>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</si>
  <si>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</si>
  <si>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</si>
  <si>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</si>
  <si>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</si>
  <si>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</si>
  <si>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</si>
  <si>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</si>
  <si>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</si>
  <si>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</si>
  <si>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</si>
  <si>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</si>
  <si>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</si>
  <si>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</si>
  <si>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</si>
  <si>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</si>
  <si>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</si>
  <si>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</si>
  <si>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</si>
  <si>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</si>
  <si>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</si>
  <si>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</si>
  <si>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</si>
  <si>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</si>
  <si>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</si>
  <si>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</si>
  <si>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</si>
  <si>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</si>
  <si>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</si>
  <si>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</si>
  <si>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</si>
  <si>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</si>
  <si>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</si>
  <si>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</si>
  <si>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</si>
  <si>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</si>
  <si>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</si>
  <si>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</si>
  <si>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</si>
  <si>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</si>
  <si>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</si>
  <si>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</si>
  <si>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</si>
  <si>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</si>
  <si>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</si>
  <si>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</si>
  <si>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</si>
  <si>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</si>
  <si>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</si>
  <si>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</si>
  <si>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</si>
  <si>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</si>
  <si>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</si>
  <si>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</si>
  <si>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</si>
  <si>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</si>
  <si>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</si>
  <si>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</si>
  <si>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</si>
  <si>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</si>
  <si>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</si>
  <si>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</si>
  <si>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</si>
  <si>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</si>
  <si>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</si>
  <si>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</si>
  <si>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</si>
  <si>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</si>
  <si>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</si>
  <si>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</si>
  <si>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</si>
  <si>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</si>
  <si>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</si>
  <si>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</si>
  <si>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</si>
  <si>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</si>
  <si>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</si>
  <si>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</si>
  <si>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</si>
  <si>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</si>
  <si>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</si>
  <si>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</si>
  <si>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</si>
  <si>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</si>
  <si>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</si>
  <si>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</si>
  <si>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</si>
  <si>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</si>
  <si>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</si>
  <si>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</si>
  <si>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</si>
  <si>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</si>
  <si>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</si>
  <si>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</si>
  <si>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</si>
  <si>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</si>
  <si>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</si>
  <si>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</si>
  <si>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</si>
  <si>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</si>
  <si>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</si>
  <si>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</si>
  <si>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</si>
  <si>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</si>
  <si>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</si>
  <si>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</si>
  <si>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</si>
  <si>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</si>
  <si>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</si>
  <si>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</si>
  <si>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</si>
  <si>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</si>
  <si>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</si>
  <si>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</si>
  <si>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</si>
  <si>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</si>
  <si>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</si>
  <si>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</si>
  <si>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</si>
  <si>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</si>
  <si>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</si>
  <si>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</si>
  <si>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</si>
  <si>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</si>
  <si>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</si>
  <si>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</si>
  <si>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</si>
  <si>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</si>
  <si>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</si>
  <si>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</si>
  <si>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</si>
  <si>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</si>
  <si>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</si>
  <si>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</si>
  <si>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</si>
  <si>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</si>
  <si>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</si>
  <si>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</si>
  <si>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</si>
  <si>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</si>
  <si>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</si>
  <si>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</si>
  <si>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</si>
  <si>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</si>
  <si>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</si>
  <si>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</si>
  <si>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</si>
  <si>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</si>
  <si>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</si>
  <si>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</si>
  <si>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</si>
  <si>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</si>
  <si>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</si>
  <si>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</si>
  <si>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</si>
  <si>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</si>
  <si>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</si>
  <si>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</si>
  <si>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</si>
  <si>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</si>
  <si>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</si>
  <si>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</si>
  <si>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</si>
  <si>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</si>
  <si>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</si>
  <si>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</si>
  <si>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</si>
  <si>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</si>
  <si>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</si>
  <si>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</si>
  <si>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</si>
  <si>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</si>
  <si>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</si>
  <si>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</si>
  <si>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</si>
  <si>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</si>
  <si>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</si>
  <si>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</si>
  <si>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</si>
  <si>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</si>
  <si>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</si>
  <si>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</si>
  <si>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</si>
  <si>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</si>
  <si>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</si>
  <si>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</si>
  <si>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</si>
  <si>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</si>
  <si>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</si>
  <si>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</si>
  <si>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</si>
  <si>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</si>
  <si>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</si>
  <si>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</si>
  <si>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</si>
  <si>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</si>
  <si>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</si>
  <si>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</si>
  <si>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</si>
  <si>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</si>
  <si>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</si>
  <si>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</si>
  <si>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</si>
  <si>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</si>
  <si>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</si>
  <si>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</si>
  <si>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</si>
  <si>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</si>
  <si>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</si>
  <si>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</si>
  <si>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</si>
  <si>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</si>
  <si>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</si>
  <si>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</si>
  <si>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</si>
  <si>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</si>
  <si>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</si>
  <si>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</si>
  <si>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</si>
  <si>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</si>
  <si>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</si>
  <si>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</si>
  <si>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</si>
  <si>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</si>
  <si>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</si>
  <si>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</si>
  <si>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</si>
  <si>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</si>
  <si>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</si>
  <si>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</si>
  <si>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</si>
  <si>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</si>
  <si>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</si>
  <si>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</si>
  <si>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</si>
  <si>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</si>
  <si>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</si>
  <si>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</si>
  <si>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</si>
  <si>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</si>
  <si>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</si>
  <si>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</si>
  <si>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</si>
  <si>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</si>
  <si>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</si>
  <si>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</si>
  <si>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</si>
  <si>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</si>
  <si>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</si>
  <si>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</si>
  <si>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</si>
  <si>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</si>
  <si>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</si>
  <si>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</si>
  <si>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</si>
  <si>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</si>
  <si>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</si>
  <si>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</si>
  <si>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</si>
  <si>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</si>
  <si>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</si>
  <si>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</si>
  <si>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</si>
  <si>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</si>
  <si>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</si>
  <si>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</si>
  <si>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</si>
  <si>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</si>
  <si>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</si>
  <si>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</si>
  <si>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</si>
  <si>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</si>
  <si>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</si>
  <si>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</si>
  <si>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</si>
  <si>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</si>
  <si>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</si>
  <si>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</si>
  <si>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</si>
  <si>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</si>
  <si>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</si>
  <si>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</si>
  <si>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</si>
  <si>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</si>
  <si>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</si>
  <si>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</si>
  <si>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</si>
  <si>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</si>
  <si>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</si>
  <si>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</si>
  <si>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</si>
  <si>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</si>
  <si>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</si>
  <si>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</si>
  <si>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</si>
  <si>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</si>
  <si>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</si>
  <si>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</si>
  <si>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</si>
  <si>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</si>
  <si>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</si>
  <si>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</si>
  <si>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</si>
  <si>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</si>
  <si>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</si>
  <si>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</si>
  <si>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</si>
  <si>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</si>
  <si>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</si>
  <si>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</si>
  <si>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</si>
  <si>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</si>
  <si>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</si>
  <si>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</si>
  <si>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</si>
  <si>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</si>
  <si>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</si>
  <si>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</si>
  <si>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</si>
  <si>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</si>
  <si>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</si>
  <si>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</si>
  <si>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</si>
  <si>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</si>
  <si>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</si>
  <si>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</si>
  <si>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</si>
  <si>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</si>
  <si>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</si>
  <si>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</si>
  <si>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</si>
  <si>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</si>
  <si>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</si>
  <si>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</si>
  <si>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</si>
  <si>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</si>
  <si>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</si>
  <si>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</si>
  <si>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</si>
  <si>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</si>
  <si>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</si>
  <si>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</si>
  <si>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</si>
  <si>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</si>
  <si>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</si>
  <si>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</si>
  <si>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</si>
  <si>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</si>
  <si>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</si>
  <si>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</si>
  <si>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</si>
  <si>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</si>
  <si>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</si>
  <si>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</si>
  <si>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</si>
  <si>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</si>
  <si>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</si>
  <si>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</si>
  <si>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</si>
  <si>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</si>
  <si>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</si>
  <si>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</si>
  <si>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</si>
  <si>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</si>
  <si>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</si>
  <si>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</si>
  <si>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</si>
  <si>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</si>
  <si>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</si>
  <si>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</si>
  <si>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</si>
  <si>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</si>
  <si>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</si>
  <si>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</si>
  <si>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</si>
  <si>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</si>
  <si>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</si>
  <si>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</si>
  <si>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</si>
  <si>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</si>
  <si>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</si>
  <si>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</si>
  <si>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</si>
  <si>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</si>
  <si>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</si>
  <si>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</si>
  <si>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</si>
  <si>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</si>
  <si>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</si>
  <si>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</si>
  <si>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</si>
  <si>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</si>
  <si>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</si>
  <si>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</si>
  <si>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</si>
  <si>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</si>
  <si>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</si>
  <si>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</si>
  <si>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</si>
  <si>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</si>
  <si>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</si>
  <si>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</si>
  <si>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</si>
  <si>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</si>
  <si>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</si>
  <si>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</si>
  <si>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</si>
  <si>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</si>
  <si>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</si>
  <si>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</si>
  <si>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</si>
  <si>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</si>
  <si>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</si>
  <si>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</si>
  <si>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</si>
  <si>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</si>
  <si>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</si>
  <si>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</si>
  <si>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</si>
  <si>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</si>
  <si>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</si>
  <si>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</si>
  <si>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</si>
  <si>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</si>
  <si>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</si>
  <si>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</si>
  <si>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</si>
  <si>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</si>
  <si>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</si>
  <si>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</si>
  <si>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</si>
  <si>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</si>
  <si>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</si>
  <si>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</si>
  <si>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</si>
  <si>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</si>
  <si>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</si>
  <si>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</si>
  <si>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</si>
  <si>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</si>
  <si>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</si>
  <si>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</si>
  <si>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</si>
  <si>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</si>
  <si>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</si>
  <si>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</si>
  <si>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</si>
  <si>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</si>
  <si>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</si>
  <si>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</si>
  <si>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</si>
  <si>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</si>
  <si>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</si>
  <si>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</si>
  <si>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</si>
  <si>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</si>
  <si>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</si>
  <si>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</si>
  <si>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</si>
  <si>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</si>
  <si>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</si>
  <si>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</si>
  <si>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</si>
  <si>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</si>
  <si>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</si>
  <si>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</si>
  <si>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</si>
  <si>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</si>
  <si>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</si>
  <si>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</si>
  <si>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</si>
  <si>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</si>
  <si>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</si>
  <si>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</si>
  <si>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</si>
  <si>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</si>
  <si>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</si>
  <si>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</si>
  <si>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</si>
  <si>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</si>
  <si>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</si>
  <si>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</si>
  <si>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</si>
  <si>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</si>
  <si>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</si>
  <si>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</si>
  <si>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</si>
  <si>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</si>
  <si>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</si>
  <si>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</si>
  <si>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</si>
  <si>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</si>
  <si>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</si>
  <si>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</si>
  <si>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</si>
  <si>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</si>
  <si>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</si>
  <si>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</si>
  <si>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</si>
  <si>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</si>
  <si>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</si>
  <si>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</si>
  <si>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</si>
  <si>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</si>
  <si>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</si>
  <si>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</si>
  <si>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</si>
  <si>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</si>
  <si>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</si>
  <si>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</si>
  <si>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</si>
  <si>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</si>
  <si>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</si>
  <si>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</si>
  <si>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</si>
  <si>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</si>
  <si>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</si>
  <si>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</si>
  <si>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</si>
  <si>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</si>
  <si>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</si>
  <si>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</si>
  <si>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</si>
  <si>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</si>
  <si>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</si>
  <si>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</si>
  <si>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</si>
  <si>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</si>
  <si>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</si>
  <si>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</si>
  <si>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</si>
  <si>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</si>
  <si>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</si>
  <si>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</si>
  <si>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</si>
  <si>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</si>
  <si>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</si>
  <si>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</si>
  <si>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</si>
  <si>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</si>
  <si>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</si>
  <si>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</si>
  <si>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</si>
  <si>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</si>
  <si>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</si>
  <si>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</si>
  <si>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</si>
  <si>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</si>
  <si>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</si>
  <si>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</si>
  <si>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</si>
  <si>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</si>
  <si>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</si>
  <si>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</si>
  <si>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</si>
  <si>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</si>
  <si>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</si>
  <si>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</si>
  <si>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</si>
  <si>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</si>
  <si>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</si>
  <si>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</si>
  <si>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</si>
  <si>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</si>
  <si>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</si>
  <si>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</si>
  <si>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</si>
  <si>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</si>
  <si>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</si>
  <si>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</si>
  <si>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</si>
  <si>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</si>
  <si>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</si>
  <si>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</si>
  <si>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</si>
  <si>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</si>
  <si>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</si>
  <si>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</si>
  <si>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</si>
  <si>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</si>
  <si>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</si>
  <si>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</si>
  <si>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</si>
  <si>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</si>
  <si>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</si>
  <si>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</si>
  <si>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</si>
  <si>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</si>
  <si>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</si>
  <si>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</si>
  <si>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</si>
  <si>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</si>
  <si>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</si>
  <si>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</si>
  <si>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</si>
  <si>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</si>
  <si>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</si>
  <si>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</si>
  <si>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</si>
  <si>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</si>
  <si>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</si>
  <si>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</si>
  <si>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</si>
  <si>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</si>
  <si>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</si>
  <si>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</si>
  <si>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</si>
  <si>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</si>
  <si>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</si>
  <si>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</si>
  <si>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</si>
  <si>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</si>
  <si>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</si>
  <si>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</si>
  <si>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</si>
  <si>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</si>
  <si>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</si>
  <si>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</si>
  <si>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</si>
  <si>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</si>
  <si>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</si>
  <si>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</si>
  <si>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</si>
  <si>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</si>
  <si>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</si>
  <si>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</si>
  <si>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</si>
  <si>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</si>
  <si>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</si>
  <si>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</si>
  <si>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</si>
  <si>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</si>
  <si>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</si>
  <si>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</si>
  <si>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</si>
  <si>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</si>
  <si>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</si>
  <si>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</si>
  <si>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</si>
  <si>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</si>
  <si>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</si>
  <si>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</si>
  <si>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</si>
  <si>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</si>
  <si>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</si>
  <si>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</si>
  <si>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</si>
  <si>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</si>
  <si>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</si>
  <si>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</si>
  <si>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</si>
  <si>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</si>
  <si>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</si>
  <si>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</si>
  <si>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</si>
  <si>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</si>
  <si>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</si>
  <si>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</si>
  <si>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</si>
  <si>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</si>
  <si>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</si>
  <si>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</si>
  <si>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</si>
  <si>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</si>
  <si>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</si>
  <si>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</si>
  <si>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</si>
  <si>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</si>
  <si>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</si>
  <si>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</si>
  <si>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</si>
  <si>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</si>
  <si>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</si>
  <si>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</si>
  <si>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</si>
  <si>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</si>
  <si>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</si>
  <si>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</si>
  <si>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</si>
  <si>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</si>
  <si>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</si>
  <si>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</si>
  <si>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</si>
  <si>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</si>
  <si>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</si>
  <si>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</si>
  <si>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</si>
  <si>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</si>
  <si>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</si>
  <si>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</si>
  <si>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</si>
  <si>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</si>
  <si>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</si>
  <si>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</si>
  <si>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</si>
  <si>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</si>
  <si>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</si>
  <si>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</si>
  <si>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</si>
  <si>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</si>
  <si>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</si>
  <si>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</si>
  <si>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</si>
  <si>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</si>
  <si>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</si>
  <si>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</si>
  <si>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</si>
  <si>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</si>
  <si>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</si>
  <si>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</si>
  <si>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</si>
  <si>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</si>
  <si>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</si>
  <si>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</si>
  <si>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</si>
  <si>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</si>
  <si>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</si>
  <si>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</si>
  <si>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</si>
  <si>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</si>
  <si>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</si>
  <si>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</si>
  <si>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</si>
  <si>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</si>
  <si>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</si>
  <si>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</si>
  <si>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</si>
  <si>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</si>
  <si>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</si>
  <si>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</si>
  <si>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</si>
  <si>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</si>
  <si>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</si>
  <si>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</si>
  <si>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</si>
  <si>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</si>
  <si>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</si>
  <si>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</si>
  <si>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</si>
  <si>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</si>
  <si>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</si>
  <si>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</si>
  <si>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</si>
  <si>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</si>
  <si>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</si>
  <si>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</si>
  <si>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</si>
  <si>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</si>
  <si>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</si>
  <si>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</si>
  <si>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</si>
  <si>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</si>
  <si>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</si>
  <si>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</si>
  <si>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</si>
  <si>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</si>
  <si>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</si>
  <si>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</si>
  <si>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</si>
  <si>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</si>
  <si>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</si>
  <si>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</si>
  <si>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</si>
  <si>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</si>
  <si>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</si>
  <si>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</si>
  <si>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</si>
  <si>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</si>
  <si>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</si>
  <si>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</si>
  <si>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</si>
  <si>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</si>
  <si>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</si>
  <si>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</si>
  <si>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</si>
  <si>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</si>
  <si>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</si>
  <si>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</si>
  <si>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</si>
  <si>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</si>
  <si>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</si>
  <si>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</si>
  <si>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</si>
  <si>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</si>
  <si>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</si>
  <si>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</si>
  <si>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</si>
  <si>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</si>
  <si>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</si>
  <si>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</si>
  <si>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</si>
  <si>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</si>
  <si>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</si>
  <si>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</si>
  <si>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</si>
  <si>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</si>
  <si>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</si>
  <si>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</si>
  <si>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</si>
  <si>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</si>
  <si>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</si>
  <si>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</si>
  <si>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</si>
  <si>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</si>
  <si>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</si>
  <si>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</si>
  <si>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</si>
  <si>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</si>
  <si>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</si>
  <si>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</si>
  <si>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</si>
  <si>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</si>
  <si>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</si>
  <si>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</si>
  <si>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</si>
  <si>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</si>
  <si>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</si>
  <si>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</si>
  <si>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</si>
  <si>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</si>
  <si>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</si>
  <si>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</si>
  <si>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</si>
  <si>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</si>
  <si>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</si>
  <si>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</si>
  <si>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</si>
  <si>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</si>
  <si>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</si>
  <si>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</si>
  <si>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</si>
  <si>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</si>
  <si>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</si>
  <si>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</si>
  <si>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</si>
  <si>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</si>
  <si>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</si>
  <si>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</si>
  <si>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</si>
  <si>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</si>
  <si>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</si>
  <si>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</si>
  <si>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</si>
  <si>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</si>
  <si>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</si>
  <si>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</si>
  <si>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</si>
  <si>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</si>
  <si>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</si>
  <si>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</si>
  <si>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</si>
  <si>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</si>
  <si>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</si>
  <si>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</si>
  <si>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</si>
  <si>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</si>
  <si>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</si>
  <si>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</si>
  <si>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</si>
  <si>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</si>
  <si>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</si>
  <si>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</si>
  <si>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</si>
  <si>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</si>
  <si>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</si>
  <si>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</si>
  <si>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</si>
  <si>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</si>
  <si>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</si>
  <si>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</si>
  <si>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</si>
  <si>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</si>
  <si>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</si>
  <si>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</si>
  <si>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</si>
  <si>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</si>
  <si>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</si>
  <si>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</si>
  <si>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</si>
  <si>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</si>
  <si>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</si>
  <si>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</si>
  <si>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</si>
  <si>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</si>
  <si>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</si>
  <si>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</si>
  <si>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</si>
  <si>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</si>
  <si>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</si>
  <si>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</si>
  <si>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</si>
  <si>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</si>
  <si>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</si>
  <si>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</si>
  <si>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</si>
  <si>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</si>
  <si>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</si>
  <si>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</si>
  <si>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</si>
  <si>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</si>
  <si>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</si>
  <si>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</si>
  <si>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</si>
  <si>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</si>
  <si>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</si>
  <si>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</si>
  <si>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</si>
  <si>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</si>
  <si>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</si>
  <si>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</si>
  <si>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</si>
  <si>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</si>
  <si>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</si>
  <si>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</si>
  <si>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</si>
  <si>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</si>
  <si>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</si>
  <si>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</si>
  <si>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</si>
  <si>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</si>
  <si>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</si>
  <si>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</si>
  <si>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</si>
  <si>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</si>
  <si>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</si>
  <si>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</si>
  <si>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</si>
  <si>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</si>
  <si>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</si>
  <si>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</si>
  <si>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</si>
  <si>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</si>
  <si>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</si>
  <si>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</si>
  <si>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</si>
  <si>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</si>
  <si>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</si>
  <si>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</si>
  <si>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</si>
  <si>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</si>
  <si>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</si>
  <si>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</si>
  <si>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</si>
  <si>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</si>
  <si>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</si>
  <si>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</si>
  <si>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</si>
  <si>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</si>
  <si>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</si>
  <si>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</si>
  <si>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</si>
  <si>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</si>
  <si>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</si>
  <si>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</si>
  <si>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</si>
  <si>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</si>
  <si>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</si>
  <si>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</si>
  <si>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</si>
  <si>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</si>
  <si>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</si>
  <si>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</si>
  <si>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</si>
  <si>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</si>
  <si>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</si>
  <si>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</si>
  <si>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</si>
  <si>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</si>
  <si>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</si>
  <si>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</si>
  <si>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</si>
  <si>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</si>
  <si>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</si>
  <si>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</si>
  <si>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</si>
  <si>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</si>
  <si>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</si>
  <si>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</si>
  <si>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</si>
  <si>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</si>
  <si>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</si>
  <si>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</si>
  <si>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</si>
  <si>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</si>
  <si>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</si>
  <si>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</si>
  <si>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</si>
  <si>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</si>
  <si>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</si>
  <si>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</si>
  <si>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</si>
  <si>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</si>
  <si>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</si>
  <si>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</si>
  <si>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</si>
  <si>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</si>
  <si>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</si>
  <si>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</si>
  <si>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</si>
  <si>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</si>
  <si>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</si>
  <si>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</si>
  <si>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</si>
  <si>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</si>
  <si>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</si>
  <si>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</si>
  <si>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</si>
  <si>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</si>
  <si>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</si>
  <si>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</si>
  <si>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</si>
  <si>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</si>
  <si>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</si>
  <si>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</si>
  <si>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</si>
  <si>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</si>
  <si>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</si>
  <si>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</si>
  <si>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</si>
  <si>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</si>
  <si>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</si>
  <si>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</si>
  <si>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</si>
  <si>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</si>
  <si>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</si>
  <si>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</si>
  <si>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</si>
  <si>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</si>
  <si>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</si>
  <si>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</si>
  <si>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</si>
  <si>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</si>
  <si>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</si>
  <si>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</si>
  <si>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</si>
  <si>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</si>
  <si>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</si>
  <si>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</si>
  <si>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</si>
  <si>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</si>
  <si>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</si>
  <si>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</si>
  <si>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</si>
  <si>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</si>
  <si>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</si>
  <si>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</si>
  <si>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</si>
  <si>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</si>
  <si>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</si>
  <si>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</si>
  <si>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</si>
  <si>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</si>
  <si>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</si>
  <si>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</si>
  <si>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</si>
  <si>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</si>
  <si>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</si>
  <si>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</si>
  <si>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</si>
  <si>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</si>
  <si>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</si>
  <si>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</si>
  <si>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</si>
  <si>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</si>
  <si>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</si>
  <si>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</si>
  <si>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</si>
  <si>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</si>
  <si>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</si>
  <si>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</si>
  <si>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</si>
  <si>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</si>
  <si>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</si>
  <si>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</si>
  <si>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</si>
  <si>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</si>
  <si>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</si>
  <si>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</si>
  <si>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</si>
  <si>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</si>
  <si>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</si>
  <si>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</si>
  <si>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</si>
  <si>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</si>
  <si>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</si>
  <si>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</si>
  <si>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</si>
  <si>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</si>
  <si>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</si>
  <si>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</si>
  <si>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</si>
  <si>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</si>
  <si>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</si>
  <si>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</si>
  <si>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</si>
  <si>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</si>
  <si>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</si>
  <si>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</si>
  <si>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</si>
  <si>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</si>
  <si>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</si>
  <si>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</si>
  <si>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</si>
  <si>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</si>
  <si>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</si>
  <si>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</si>
  <si>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</si>
  <si>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</si>
  <si>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</si>
  <si>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</si>
  <si>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</si>
  <si>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</si>
  <si>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</si>
  <si>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</si>
  <si>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</si>
  <si>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</si>
  <si>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</si>
  <si>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</si>
  <si>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</si>
  <si>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</si>
  <si>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</si>
  <si>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</si>
  <si>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</si>
  <si>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</si>
  <si>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</si>
  <si>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</si>
  <si>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</si>
  <si>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</si>
  <si>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</si>
  <si>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</si>
  <si>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</si>
  <si>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</si>
  <si>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</si>
  <si>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</si>
  <si>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</si>
  <si>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</si>
  <si>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</si>
  <si>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</si>
  <si>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</si>
  <si>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</si>
  <si>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</si>
  <si>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</si>
  <si>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</si>
  <si>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</si>
  <si>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</si>
  <si>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</si>
  <si>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</si>
  <si>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</si>
  <si>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</si>
  <si>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</si>
  <si>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</si>
  <si>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</si>
  <si>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</si>
  <si>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</si>
  <si>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</si>
  <si>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</si>
  <si>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</si>
  <si>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</si>
  <si>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</si>
  <si>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</si>
  <si>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</si>
  <si>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</si>
  <si>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</si>
  <si>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</si>
  <si>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</si>
  <si>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</si>
  <si>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</si>
  <si>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</si>
  <si>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</si>
  <si>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</si>
  <si>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</si>
  <si>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</si>
  <si>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</si>
  <si>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</si>
  <si>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</si>
  <si>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</si>
  <si>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</si>
  <si>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</si>
  <si>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</si>
  <si>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</si>
  <si>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</si>
  <si>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</si>
  <si>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</si>
  <si>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</si>
  <si>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</si>
  <si>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</si>
  <si>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</si>
  <si>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</si>
  <si>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</si>
  <si>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</si>
  <si>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</si>
  <si>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</si>
  <si>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</si>
  <si>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</si>
  <si>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</si>
  <si>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</si>
  <si>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</si>
  <si>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</si>
  <si>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</si>
  <si>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</si>
  <si>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</si>
  <si>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</si>
  <si>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</si>
  <si>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</si>
  <si>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</si>
  <si>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</si>
  <si>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</si>
  <si>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</si>
  <si>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</si>
  <si>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</si>
  <si>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</si>
  <si>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</si>
  <si>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</si>
  <si>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</si>
  <si>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</si>
  <si>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</si>
  <si>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</si>
  <si>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</si>
  <si>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</si>
  <si>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</si>
  <si>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</si>
  <si>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</si>
  <si>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</si>
  <si>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</si>
  <si>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</si>
  <si>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</si>
  <si>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</si>
  <si>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</si>
  <si>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</si>
  <si>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</si>
  <si>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</si>
  <si>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</si>
  <si>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</si>
  <si>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</si>
  <si>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</si>
  <si>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</si>
  <si>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</si>
  <si>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</si>
  <si>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</si>
  <si>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</si>
  <si>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</si>
  <si>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</si>
  <si>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</si>
  <si>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</si>
  <si>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</si>
  <si>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</si>
  <si>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</si>
  <si>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</si>
  <si>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</si>
  <si>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</si>
  <si>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</si>
  <si>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</si>
  <si>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</si>
  <si>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</si>
  <si>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</si>
  <si>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</si>
  <si>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</si>
  <si>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</si>
  <si>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</si>
  <si>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</si>
  <si>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</si>
  <si>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</si>
  <si>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</si>
  <si>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</si>
  <si>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</si>
  <si>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</si>
  <si>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</si>
  <si>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</si>
  <si>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</si>
  <si>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</si>
  <si>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</si>
  <si>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</si>
  <si>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</si>
  <si>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</si>
  <si>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</si>
  <si>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</si>
  <si>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</si>
  <si>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</si>
  <si>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</si>
  <si>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</si>
  <si>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</si>
  <si>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</si>
  <si>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</si>
  <si>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</si>
  <si>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</si>
  <si>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</si>
  <si>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</si>
  <si>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</si>
  <si>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</si>
  <si>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</si>
  <si>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</si>
  <si>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</si>
  <si>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</si>
  <si>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</si>
  <si>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</si>
  <si>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</si>
  <si>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</si>
  <si>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</si>
  <si>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</si>
  <si>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</si>
  <si>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</si>
  <si>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</si>
  <si>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</si>
  <si>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</si>
  <si>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</si>
  <si>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</si>
  <si>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</si>
  <si>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</si>
  <si>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</si>
  <si>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</si>
  <si>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</si>
  <si>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</si>
  <si>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</si>
  <si>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</si>
  <si>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</si>
  <si>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</si>
  <si>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</si>
  <si>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</si>
  <si>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</si>
  <si>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</si>
  <si>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</si>
  <si>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</si>
  <si>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</si>
  <si>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</si>
  <si>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</si>
  <si>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</si>
  <si>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</si>
  <si>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</si>
  <si>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</si>
  <si>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</si>
  <si>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</si>
  <si>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</si>
  <si>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</si>
  <si>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</si>
  <si>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</si>
  <si>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</si>
  <si>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</si>
  <si>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</si>
  <si>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</si>
  <si>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</si>
  <si>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</si>
  <si>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</si>
  <si>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</si>
  <si>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</si>
  <si>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</si>
  <si>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</si>
  <si>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</si>
  <si>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</si>
  <si>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</si>
  <si>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</si>
  <si>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</si>
  <si>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</si>
  <si>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</si>
  <si>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</si>
  <si>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</si>
  <si>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</si>
  <si>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</si>
  <si>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</si>
  <si>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</si>
  <si>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</si>
  <si>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</si>
  <si>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</si>
  <si>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</si>
  <si>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</si>
  <si>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</si>
  <si>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</si>
  <si>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</si>
  <si>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</si>
  <si>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</si>
  <si>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</si>
  <si>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</si>
  <si>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</si>
  <si>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</si>
  <si>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</si>
  <si>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</si>
  <si>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</si>
  <si>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</si>
  <si>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</si>
  <si>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</si>
  <si>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</si>
  <si>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</si>
  <si>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</si>
  <si>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</si>
  <si>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</si>
  <si>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</si>
  <si>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</si>
  <si>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</si>
  <si>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</si>
  <si>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</si>
  <si>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</si>
  <si>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</si>
  <si>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</si>
  <si>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</si>
  <si>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</si>
  <si>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</si>
  <si>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</si>
  <si>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</si>
  <si>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</si>
  <si>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</si>
  <si>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</si>
  <si>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</si>
  <si>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</si>
  <si>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</si>
  <si>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</si>
  <si>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</si>
  <si>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</si>
  <si>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</si>
  <si>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</si>
  <si>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</si>
  <si>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</si>
  <si>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</si>
  <si>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</si>
  <si>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</si>
  <si>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</si>
  <si>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</si>
  <si>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</si>
  <si>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</si>
  <si>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</si>
  <si>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</si>
  <si>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</si>
  <si>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</si>
  <si>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</si>
  <si>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</si>
  <si>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</si>
  <si>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</si>
  <si>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</si>
  <si>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</si>
  <si>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</si>
  <si>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</si>
  <si>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</si>
  <si>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</si>
  <si>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</si>
  <si>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</si>
  <si>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</si>
  <si>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</si>
  <si>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</si>
  <si>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</si>
  <si>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</si>
  <si>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</si>
  <si>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</si>
  <si>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</si>
  <si>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</si>
  <si>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</si>
  <si>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</si>
  <si>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</si>
  <si>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</si>
  <si>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</si>
  <si>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</si>
  <si>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</si>
  <si>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</si>
  <si>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</si>
  <si>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</si>
  <si>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</si>
  <si>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</si>
  <si>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</si>
  <si>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</si>
  <si>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</si>
  <si>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</si>
  <si>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</si>
  <si>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</si>
  <si>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</si>
  <si>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</si>
  <si>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</si>
  <si>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</si>
  <si>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</si>
  <si>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</si>
  <si>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</si>
  <si>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</si>
  <si>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</si>
  <si>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</si>
  <si>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</si>
  <si>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</si>
  <si>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</si>
  <si>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</si>
  <si>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</si>
  <si>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</si>
  <si>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</si>
  <si>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</si>
  <si>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</si>
  <si>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</si>
  <si>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</si>
  <si>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</si>
  <si>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</si>
  <si>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</si>
  <si>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</si>
  <si>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</si>
  <si>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</si>
  <si>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</si>
  <si>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</si>
  <si>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</si>
  <si>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</si>
  <si>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</si>
  <si>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</si>
  <si>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</si>
  <si>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</si>
  <si>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</si>
  <si>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</si>
  <si>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</si>
  <si>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</si>
  <si>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</si>
  <si>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</si>
  <si>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</si>
  <si>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</si>
  <si>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</si>
  <si>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</si>
  <si>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</si>
  <si>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</si>
  <si>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</si>
  <si>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</si>
  <si>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</si>
  <si>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</si>
  <si>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</si>
  <si>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</si>
  <si>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</si>
  <si>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</si>
  <si>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</si>
  <si>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</si>
  <si>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</si>
  <si>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</si>
  <si>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</si>
  <si>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</si>
  <si>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</si>
  <si>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</si>
  <si>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</si>
  <si>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</si>
  <si>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</si>
  <si>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</si>
  <si>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</si>
  <si>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</si>
  <si>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</si>
  <si>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</si>
  <si>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</si>
  <si>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</si>
  <si>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</si>
  <si>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</si>
  <si>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</si>
  <si>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</si>
  <si>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</si>
  <si>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</si>
  <si>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</si>
  <si>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</si>
  <si>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</si>
  <si>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</si>
  <si>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</si>
  <si>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</si>
  <si>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</si>
  <si>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</si>
  <si>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</si>
  <si>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</si>
  <si>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</si>
  <si>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</si>
  <si>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</si>
  <si>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</si>
  <si>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</si>
  <si>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</si>
  <si>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</si>
  <si>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</si>
  <si>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</si>
  <si>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</si>
  <si>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</si>
  <si>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</si>
  <si>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</si>
  <si>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</si>
  <si>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</si>
  <si>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</si>
  <si>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</si>
  <si>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</si>
  <si>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</si>
  <si>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</si>
  <si>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</si>
  <si>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</si>
  <si>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</si>
  <si>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</si>
  <si>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</si>
  <si>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</si>
  <si>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</si>
  <si>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</si>
  <si>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</si>
  <si>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</si>
  <si>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</si>
  <si>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</si>
  <si>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</si>
  <si>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</si>
  <si>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</si>
  <si>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</si>
  <si>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</si>
  <si>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</si>
  <si>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</si>
  <si>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</si>
  <si>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</si>
  <si>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</si>
  <si>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</si>
  <si>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</si>
  <si>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</si>
  <si>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</si>
  <si>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</si>
  <si>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</si>
  <si>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</si>
  <si>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</si>
  <si>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</si>
  <si>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</si>
  <si>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</si>
  <si>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</si>
  <si>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</si>
  <si>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</si>
  <si>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</si>
  <si>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</si>
  <si>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</si>
  <si>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</si>
  <si>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</si>
  <si>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</si>
  <si>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</si>
  <si>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</si>
  <si>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</si>
  <si>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</si>
  <si>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</si>
  <si>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</si>
  <si>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</si>
  <si>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</si>
  <si>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</si>
  <si>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</si>
  <si>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</si>
  <si>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</si>
  <si>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</si>
  <si>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</si>
  <si>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</si>
  <si>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</si>
  <si>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</si>
  <si>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</si>
  <si>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</si>
  <si>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</si>
  <si>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</si>
  <si>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</si>
  <si>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</si>
  <si>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</si>
  <si>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</si>
  <si>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</si>
  <si>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</si>
  <si>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</si>
  <si>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</si>
  <si>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</si>
  <si>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</si>
  <si>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</si>
  <si>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</si>
  <si>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</si>
  <si>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</si>
  <si>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</si>
  <si>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</si>
  <si>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</si>
  <si>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</si>
  <si>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</si>
  <si>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</si>
  <si>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</si>
  <si>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</si>
  <si>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</si>
  <si>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</si>
  <si>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</si>
  <si>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</si>
  <si>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</si>
  <si>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</si>
  <si>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</si>
  <si>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</si>
  <si>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</si>
  <si>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</si>
  <si>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</si>
  <si>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</si>
  <si>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</si>
  <si>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</si>
  <si>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</si>
  <si>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</si>
  <si>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</si>
  <si>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</si>
  <si>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</si>
  <si>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</si>
  <si>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</si>
  <si>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</si>
  <si>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</si>
  <si>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</si>
  <si>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</si>
  <si>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</si>
  <si>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</si>
  <si>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</si>
  <si>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</si>
  <si>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</si>
  <si>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</si>
  <si>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</si>
  <si>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</si>
  <si>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</si>
  <si>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</si>
  <si>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</si>
  <si>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</si>
  <si>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</si>
  <si>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</si>
  <si>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</si>
  <si>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</si>
  <si>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</si>
  <si>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</si>
  <si>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</si>
  <si>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</si>
  <si>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</si>
  <si>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</si>
  <si>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</si>
  <si>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</si>
  <si>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</si>
  <si>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</si>
  <si>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</si>
  <si>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</si>
  <si>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</si>
  <si>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</si>
  <si>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</si>
  <si>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</si>
  <si>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</si>
  <si>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</si>
  <si>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</si>
  <si>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</si>
  <si>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</si>
  <si>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</si>
  <si>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</si>
  <si>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</si>
  <si>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</si>
  <si>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</si>
  <si>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</si>
  <si>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</si>
  <si>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</si>
  <si>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</si>
  <si>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</si>
  <si>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</si>
  <si>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</si>
  <si>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</si>
  <si>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</si>
  <si>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</si>
  <si>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</si>
  <si>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</si>
  <si>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</si>
  <si>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</si>
  <si>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</si>
  <si>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</si>
  <si>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</si>
  <si>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</si>
  <si>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</si>
  <si>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</si>
  <si>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</si>
  <si>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</si>
  <si>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</si>
  <si>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</si>
  <si>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</si>
  <si>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</si>
  <si>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</si>
  <si>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</si>
  <si>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</si>
  <si>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</si>
  <si>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</si>
  <si>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</si>
  <si>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</si>
  <si>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</si>
  <si>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</si>
  <si>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</si>
  <si>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</si>
  <si>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</si>
  <si>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</si>
  <si>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</si>
  <si>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</si>
  <si>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</si>
  <si>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</si>
  <si>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</si>
  <si>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</si>
  <si>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</si>
  <si>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</si>
  <si>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</si>
  <si>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</si>
  <si>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</si>
  <si>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</si>
  <si>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</si>
  <si>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</si>
  <si>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</si>
  <si>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</si>
  <si>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</si>
  <si>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</si>
  <si>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</si>
  <si>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</si>
  <si>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</si>
  <si>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</si>
  <si>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</si>
  <si>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</si>
  <si>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</si>
  <si>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</si>
  <si>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</si>
  <si>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</si>
  <si>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</si>
  <si>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</si>
  <si>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</si>
  <si>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</si>
  <si>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</si>
  <si>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</si>
  <si>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</si>
  <si>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</si>
  <si>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</si>
  <si>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</si>
  <si>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</si>
  <si>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</si>
  <si>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</si>
  <si>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</si>
  <si>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</si>
  <si>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</si>
  <si>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</si>
  <si>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</si>
  <si>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</si>
  <si>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</si>
  <si>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</si>
  <si>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</si>
  <si>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</si>
  <si>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</si>
  <si>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</si>
  <si>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</si>
  <si>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</si>
  <si>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</si>
  <si>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</si>
  <si>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</si>
  <si>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</si>
  <si>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</si>
  <si>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</si>
  <si>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</si>
  <si>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</si>
  <si>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</si>
  <si>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</si>
  <si>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</si>
  <si>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</si>
  <si>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</si>
  <si>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</si>
  <si>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</si>
  <si>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</si>
  <si>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</si>
  <si>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</si>
  <si>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</si>
  <si>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</si>
  <si>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</si>
  <si>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</si>
  <si>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</si>
  <si>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</si>
  <si>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</si>
  <si>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</si>
  <si>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</si>
  <si>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</si>
  <si>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</si>
  <si>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</si>
  <si>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</si>
  <si>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</si>
  <si>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</si>
  <si>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</si>
  <si>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</si>
  <si>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</si>
  <si>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</si>
  <si>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</si>
  <si>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</si>
  <si>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</si>
  <si>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</si>
  <si>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</si>
  <si>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</si>
  <si>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</si>
  <si>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</si>
  <si>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</si>
  <si>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</si>
  <si>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</si>
  <si>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</si>
  <si>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</si>
  <si>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</si>
  <si>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</si>
  <si>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</si>
  <si>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</si>
  <si>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</si>
  <si>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</si>
  <si>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</si>
  <si>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</si>
  <si>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</si>
  <si>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</si>
  <si>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</si>
  <si>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</si>
  <si>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</si>
  <si>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</si>
  <si>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</si>
  <si>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</si>
  <si>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</si>
  <si>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</si>
  <si>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</si>
  <si>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</si>
  <si>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</si>
  <si>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</si>
  <si>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</si>
  <si>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</si>
  <si>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</si>
  <si>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</si>
  <si>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</si>
  <si>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</si>
  <si>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</si>
  <si>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</si>
  <si>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</si>
  <si>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</si>
  <si>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</si>
  <si>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</si>
  <si>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</si>
  <si>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</si>
  <si>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</si>
  <si>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</si>
  <si>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</si>
  <si>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</si>
  <si>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</si>
  <si>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</si>
  <si>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</si>
  <si>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</si>
  <si>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</si>
  <si>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</si>
  <si>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</si>
  <si>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</si>
  <si>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</si>
  <si>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</si>
  <si>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</si>
  <si>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</si>
  <si>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</si>
  <si>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</si>
  <si>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</si>
  <si>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</si>
  <si>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</si>
  <si>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</si>
  <si>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</si>
  <si>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</si>
  <si>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</si>
  <si>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</si>
  <si>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</si>
  <si>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</si>
  <si>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</si>
  <si>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</si>
  <si>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</si>
  <si>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</si>
  <si>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</si>
  <si>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</si>
  <si>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</si>
  <si>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</si>
  <si>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</si>
  <si>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</si>
  <si>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</si>
  <si>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</si>
  <si>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</si>
  <si>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</si>
  <si>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</si>
  <si>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</si>
  <si>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</si>
  <si>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</si>
  <si>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</si>
  <si>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</si>
  <si>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</si>
  <si>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</si>
  <si>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</si>
  <si>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</si>
  <si>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</si>
  <si>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</si>
  <si>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</si>
  <si>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</si>
  <si>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</si>
  <si>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</si>
  <si>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</si>
  <si>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</si>
  <si>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</si>
  <si>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</si>
  <si>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</si>
  <si>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</si>
  <si>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</si>
  <si>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</si>
  <si>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</si>
  <si>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</si>
  <si>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</si>
  <si>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</si>
  <si>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</si>
  <si>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</si>
  <si>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</si>
  <si>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</si>
  <si>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</si>
  <si>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</si>
  <si>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</si>
  <si>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</si>
  <si>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</si>
  <si>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</si>
  <si>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</si>
  <si>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</si>
  <si>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</si>
  <si>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</si>
  <si>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</si>
  <si>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</si>
  <si>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</si>
  <si>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</si>
  <si>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</si>
  <si>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</si>
  <si>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</si>
  <si>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</si>
  <si>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</si>
  <si>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</si>
  <si>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</si>
  <si>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</si>
  <si>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</si>
  <si>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</si>
  <si>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</si>
  <si>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</si>
  <si>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</si>
  <si>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</si>
  <si>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</si>
  <si>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</si>
  <si>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</si>
  <si>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</si>
  <si>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</si>
  <si>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</si>
  <si>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</si>
  <si>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</si>
  <si>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</si>
  <si>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</si>
  <si>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</si>
  <si>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</si>
  <si>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</si>
  <si>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</si>
  <si>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</si>
  <si>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</si>
  <si>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</si>
  <si>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</si>
  <si>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</si>
  <si>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</si>
  <si>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</si>
  <si>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</si>
  <si>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</si>
  <si>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</si>
  <si>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</si>
  <si>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</si>
  <si>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</si>
  <si>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</si>
  <si>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</si>
  <si>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</si>
  <si>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</si>
  <si>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</si>
  <si>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</si>
  <si>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</si>
  <si>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</si>
  <si>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</si>
  <si>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</si>
  <si>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</si>
  <si>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</si>
  <si>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</si>
  <si>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</si>
  <si>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</si>
  <si>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</si>
  <si>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</si>
  <si>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</si>
  <si>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</si>
  <si>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</si>
  <si>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</si>
  <si>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</si>
  <si>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</si>
  <si>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</si>
  <si>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</si>
  <si>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</si>
  <si>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</si>
  <si>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</si>
  <si>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</si>
  <si>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</si>
  <si>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</si>
  <si>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</si>
  <si>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</si>
  <si>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</si>
  <si>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</si>
  <si>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</si>
  <si>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</si>
  <si>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</si>
  <si>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</si>
  <si>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</si>
  <si>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</si>
  <si>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</si>
  <si>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</si>
  <si>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</si>
  <si>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</si>
  <si>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</si>
  <si>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</si>
  <si>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</si>
  <si>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</si>
  <si>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</si>
  <si>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</si>
  <si>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</si>
  <si>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</si>
  <si>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</si>
  <si>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</si>
  <si>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</si>
  <si>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</si>
  <si>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</si>
  <si>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</si>
  <si>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</si>
  <si>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</si>
  <si>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</si>
  <si>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</si>
  <si>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</si>
  <si>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</si>
  <si>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</si>
  <si>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</si>
  <si>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</si>
  <si>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</si>
  <si>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</si>
  <si>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</si>
  <si>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</si>
  <si>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</si>
  <si>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</si>
  <si>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</si>
  <si>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</si>
  <si>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</si>
  <si>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</si>
  <si>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</si>
  <si>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</si>
  <si>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</si>
  <si>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</si>
  <si>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</si>
  <si>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</si>
  <si>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</si>
  <si>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</si>
  <si>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</si>
  <si>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</si>
  <si>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</si>
  <si>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</si>
  <si>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</si>
  <si>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</si>
  <si>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</si>
  <si>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</si>
  <si>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</si>
  <si>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</si>
  <si>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</si>
  <si>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</si>
  <si>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</si>
  <si>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</si>
  <si>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</si>
  <si>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</si>
  <si>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</si>
  <si>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</si>
  <si>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</si>
  <si>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</si>
  <si>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</si>
  <si>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</si>
  <si>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</si>
  <si>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</si>
  <si>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</si>
  <si>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</si>
  <si>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</si>
  <si>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</si>
  <si>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</si>
  <si>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</si>
  <si>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</si>
  <si>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</si>
  <si>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</si>
  <si>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</si>
  <si>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</si>
  <si>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</si>
  <si>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</si>
  <si>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</si>
  <si>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</si>
  <si>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</si>
  <si>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</si>
  <si>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</si>
  <si>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</si>
  <si>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</si>
  <si>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</si>
  <si>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</si>
  <si>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</si>
  <si>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</si>
  <si>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</si>
  <si>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</si>
  <si>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</si>
  <si>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</si>
  <si>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</si>
  <si>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</si>
  <si>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</si>
  <si>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</si>
  <si>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</si>
  <si>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</si>
  <si>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</si>
  <si>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</si>
  <si>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</si>
  <si>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</si>
  <si>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</si>
  <si>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</si>
  <si>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</si>
  <si>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</si>
  <si>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</si>
  <si>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</si>
  <si>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</si>
  <si>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</si>
  <si>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</si>
  <si>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</si>
  <si>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</si>
  <si>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</si>
  <si>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</si>
  <si>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</si>
  <si>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</si>
  <si>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</si>
  <si>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</si>
  <si>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</si>
  <si>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</si>
  <si>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</si>
  <si>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</si>
  <si>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</si>
  <si>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</si>
  <si>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</si>
  <si>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</si>
  <si>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</si>
  <si>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</si>
  <si>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</si>
  <si>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</si>
  <si>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</si>
  <si>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</si>
  <si>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</si>
  <si>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</si>
  <si>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</si>
  <si>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</si>
  <si>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</si>
  <si>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</si>
  <si>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</si>
  <si>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</si>
  <si>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</si>
  <si>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</si>
  <si>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</si>
  <si>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</si>
  <si>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</si>
  <si>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</si>
  <si>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</si>
  <si>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</si>
  <si>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</si>
  <si>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</si>
  <si>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</si>
  <si>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</si>
  <si>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</si>
  <si>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</si>
  <si>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</si>
  <si>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</si>
  <si>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</si>
  <si>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</si>
  <si>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</si>
  <si>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</si>
  <si>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</si>
  <si>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</si>
  <si>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</si>
  <si>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</si>
  <si>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</si>
  <si>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</si>
  <si>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</si>
  <si>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</si>
  <si>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</si>
  <si>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</si>
  <si>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</si>
  <si>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</si>
  <si>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</si>
  <si>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</si>
  <si>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</si>
  <si>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</si>
  <si>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</si>
  <si>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</si>
  <si>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</si>
  <si>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</si>
  <si>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</si>
  <si>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</si>
  <si>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</si>
  <si>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</si>
  <si>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</si>
  <si>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</si>
  <si>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</si>
  <si>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</si>
  <si>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</si>
  <si>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</si>
  <si>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</si>
  <si>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</si>
  <si>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</si>
  <si>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</si>
  <si>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</si>
  <si>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</si>
  <si>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</si>
  <si>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</si>
  <si>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</si>
  <si>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</si>
  <si>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</si>
  <si>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</si>
  <si>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</si>
  <si>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</si>
  <si>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</si>
  <si>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</si>
  <si>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</si>
  <si>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</si>
  <si>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</si>
  <si>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</si>
  <si>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</si>
  <si>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</si>
  <si>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</si>
  <si>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</si>
  <si>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</si>
  <si>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</si>
  <si>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</si>
  <si>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</si>
  <si>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</si>
  <si>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</si>
  <si>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</si>
  <si>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</si>
  <si>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</si>
  <si>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</si>
  <si>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</si>
  <si>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</si>
  <si>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</si>
  <si>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</si>
  <si>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</si>
  <si>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</si>
  <si>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</si>
  <si>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</si>
  <si>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</si>
  <si>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</si>
  <si>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</si>
  <si>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</si>
  <si>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</si>
  <si>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</si>
  <si>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</si>
  <si>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</si>
  <si>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</si>
  <si>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</si>
  <si>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</si>
  <si>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</si>
  <si>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</si>
  <si>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</si>
  <si>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</si>
  <si>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</si>
  <si>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</si>
  <si>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</si>
  <si>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</si>
  <si>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</si>
  <si>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</si>
  <si>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</si>
  <si>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</si>
  <si>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</si>
  <si>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</si>
  <si>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</si>
  <si>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</si>
  <si>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</si>
  <si>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</si>
  <si>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</si>
  <si>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</si>
  <si>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</si>
  <si>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</si>
  <si>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</si>
  <si>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</si>
  <si>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</si>
  <si>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</si>
  <si>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</si>
  <si>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</si>
  <si>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</si>
  <si>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</si>
  <si>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</si>
  <si>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</si>
  <si>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</si>
  <si>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</si>
  <si>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</si>
  <si>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</si>
  <si>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</si>
  <si>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</si>
  <si>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</si>
  <si>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</si>
  <si>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</si>
  <si>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</si>
  <si>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</si>
  <si>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</si>
  <si>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</si>
  <si>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</si>
  <si>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</si>
  <si>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</si>
  <si>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</si>
  <si>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</si>
  <si>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</si>
  <si>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</si>
  <si>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</si>
  <si>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</si>
  <si>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</si>
  <si>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</si>
  <si>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</si>
  <si>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</si>
  <si>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</si>
  <si>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</si>
  <si>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</si>
  <si>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</si>
  <si>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</si>
  <si>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</si>
  <si>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</si>
  <si>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</si>
  <si>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</si>
  <si>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</si>
  <si>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</si>
  <si>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</si>
  <si>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</si>
  <si>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</si>
  <si>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</si>
  <si>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</si>
  <si>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</si>
  <si>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</si>
  <si>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</si>
  <si>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</si>
  <si>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</si>
  <si>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</si>
  <si>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</si>
  <si>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</si>
  <si>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</si>
  <si>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</si>
  <si>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</si>
  <si>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</si>
  <si>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</si>
  <si>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</si>
  <si>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</si>
  <si>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</si>
  <si>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</si>
  <si>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</si>
  <si>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</si>
  <si>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</si>
  <si>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</si>
  <si>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</si>
  <si>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</si>
  <si>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</si>
  <si>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</si>
  <si>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</si>
  <si>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</si>
  <si>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</si>
  <si>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</si>
  <si>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</si>
  <si>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</si>
  <si>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</si>
  <si>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</si>
  <si>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</si>
  <si>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</si>
  <si>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</si>
  <si>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</si>
  <si>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</si>
  <si>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</si>
  <si>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</si>
  <si>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</si>
  <si>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</si>
  <si>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</si>
  <si>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</si>
  <si>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</si>
  <si>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</si>
  <si>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</si>
  <si>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</si>
  <si>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</si>
  <si>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</si>
  <si>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</si>
  <si>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</si>
  <si>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</si>
  <si>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</si>
  <si>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</si>
  <si>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</si>
  <si>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</si>
  <si>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</si>
  <si>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</si>
  <si>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</si>
  <si>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</si>
  <si>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</si>
  <si>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</si>
  <si>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</si>
  <si>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</si>
  <si>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</si>
  <si>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</si>
  <si>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</si>
  <si>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</si>
  <si>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</si>
  <si>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</si>
  <si>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</si>
  <si>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</si>
  <si>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</si>
  <si>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</si>
  <si>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</si>
  <si>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</si>
  <si>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</si>
  <si>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</si>
  <si>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</si>
  <si>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</si>
  <si>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</si>
  <si>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</si>
  <si>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</si>
  <si>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</si>
  <si>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</si>
  <si>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</si>
  <si>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</si>
  <si>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</si>
  <si>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</si>
  <si>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</si>
  <si>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</si>
  <si>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</si>
  <si>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</si>
  <si>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</si>
  <si>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</si>
  <si>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</si>
  <si>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</si>
  <si>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</si>
  <si>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</si>
  <si>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</si>
  <si>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</si>
  <si>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</si>
  <si>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</si>
  <si>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</si>
  <si>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</si>
  <si>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</si>
  <si>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</si>
  <si>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</si>
  <si>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</si>
  <si>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</si>
  <si>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</si>
  <si>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</si>
  <si>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</si>
  <si>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</si>
  <si>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</si>
  <si>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</si>
  <si>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</si>
  <si>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</si>
  <si>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</si>
  <si>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</si>
  <si>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</si>
  <si>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</si>
  <si>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</si>
  <si>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</si>
  <si>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</si>
  <si>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</si>
  <si>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</si>
  <si>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</si>
  <si>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</si>
  <si>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</si>
  <si>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</si>
  <si>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</si>
  <si>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</si>
  <si>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</si>
  <si>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</si>
  <si>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</si>
  <si>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</si>
  <si>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</si>
  <si>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</si>
  <si>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</si>
  <si>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</si>
  <si>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</si>
  <si>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</si>
  <si>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</si>
  <si>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</si>
  <si>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</si>
  <si>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</si>
  <si>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</si>
  <si>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</si>
  <si>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</si>
  <si>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</si>
  <si>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</si>
  <si>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</si>
  <si>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</si>
  <si>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</si>
  <si>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</si>
  <si>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</si>
  <si>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</si>
  <si>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</si>
  <si>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</si>
  <si>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</si>
  <si>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</si>
  <si>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</si>
  <si>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</si>
  <si>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</si>
  <si>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</si>
  <si>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</si>
  <si>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</si>
  <si>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</si>
  <si>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</si>
  <si>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</si>
  <si>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</si>
  <si>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</si>
  <si>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</si>
  <si>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</si>
  <si>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</si>
  <si>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</si>
  <si>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</si>
  <si>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</si>
  <si>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</si>
  <si>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</si>
  <si>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</si>
  <si>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</si>
  <si>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</si>
  <si>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</si>
  <si>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</si>
  <si>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</si>
  <si>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</si>
  <si>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</si>
  <si>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</si>
  <si>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</si>
  <si>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</si>
  <si>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</si>
  <si>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</si>
  <si>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</si>
  <si>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</si>
  <si>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</si>
  <si>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</si>
  <si>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</si>
  <si>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</si>
  <si>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</si>
  <si>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</si>
  <si>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</si>
  <si>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</si>
  <si>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</si>
  <si>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</si>
  <si>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</si>
  <si>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</si>
  <si>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</si>
  <si>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</si>
  <si>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</si>
  <si>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</si>
  <si>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</si>
  <si>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</si>
  <si>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</si>
  <si>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</si>
  <si>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</si>
  <si>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</si>
  <si>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</si>
  <si>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</si>
  <si>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</si>
  <si>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</si>
  <si>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</si>
  <si>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</si>
  <si>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</si>
  <si>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</si>
  <si>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</si>
  <si>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</si>
  <si>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</si>
  <si>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</si>
  <si>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</si>
  <si>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</si>
  <si>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</si>
  <si>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</si>
  <si>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</si>
  <si>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</si>
  <si>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</si>
  <si>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</si>
  <si>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</si>
  <si>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</si>
  <si>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</si>
  <si>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</si>
  <si>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</si>
  <si>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</si>
  <si>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</si>
  <si>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</si>
  <si>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</si>
  <si>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</si>
  <si>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</si>
  <si>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</si>
  <si>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</si>
  <si>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</si>
  <si>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</si>
  <si>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</si>
  <si>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</si>
  <si>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</si>
  <si>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</si>
  <si>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</si>
  <si>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</si>
  <si>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</si>
  <si>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</si>
  <si>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</si>
  <si>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</si>
  <si>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</si>
  <si>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</si>
  <si>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</si>
  <si>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</si>
  <si>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</si>
  <si>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</si>
  <si>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</si>
  <si>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</si>
  <si>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</si>
  <si>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</si>
  <si>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</si>
  <si>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</si>
  <si>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</si>
  <si>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</si>
  <si>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</si>
  <si>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</si>
  <si>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</si>
  <si>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</si>
  <si>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</si>
  <si>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</si>
  <si>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</si>
  <si>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</si>
  <si>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</si>
  <si>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</si>
  <si>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</si>
  <si>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</si>
  <si>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</si>
  <si>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</si>
  <si>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</si>
  <si>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</si>
  <si>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</si>
  <si>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</si>
  <si>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</si>
  <si>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</si>
  <si>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</si>
  <si>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</si>
  <si>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</si>
  <si>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</si>
  <si>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</si>
  <si>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</si>
  <si>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</si>
  <si>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</si>
  <si>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</si>
  <si>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</si>
  <si>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</si>
  <si>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</si>
  <si>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</si>
  <si>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</si>
  <si>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</si>
  <si>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</si>
  <si>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</si>
  <si>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</si>
  <si>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</si>
  <si>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</si>
  <si>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</si>
  <si>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</si>
  <si>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</si>
  <si>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</si>
  <si>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</si>
  <si>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</si>
  <si>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</si>
  <si>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</si>
  <si>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</si>
  <si>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</si>
  <si>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</si>
  <si>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</si>
  <si>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</si>
  <si>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</si>
  <si>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</si>
  <si>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</si>
  <si>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</si>
  <si>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</si>
  <si>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</si>
  <si>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</si>
  <si>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</si>
  <si>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</si>
  <si>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</si>
  <si>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</si>
  <si>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</si>
  <si>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</si>
  <si>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</si>
  <si>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</si>
  <si>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</si>
  <si>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</si>
  <si>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</si>
  <si>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</si>
  <si>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</si>
  <si>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</si>
  <si>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</si>
  <si>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</si>
  <si>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</si>
  <si>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</si>
  <si>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</si>
  <si>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</si>
  <si>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</si>
  <si>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</si>
  <si>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</si>
  <si>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</si>
  <si>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</si>
  <si>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</si>
  <si>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</si>
  <si>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</si>
  <si>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</si>
  <si>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</si>
  <si>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</si>
  <si>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</si>
  <si>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</si>
  <si>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</si>
  <si>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</si>
  <si>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</si>
  <si>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</si>
  <si>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</si>
  <si>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</si>
  <si>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</si>
  <si>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</si>
  <si>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</si>
  <si>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</si>
  <si>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</si>
  <si>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</si>
  <si>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</si>
  <si>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</si>
  <si>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</si>
  <si>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</si>
  <si>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</si>
  <si>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</si>
  <si>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</si>
  <si>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</si>
  <si>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</si>
  <si>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</si>
  <si>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</si>
  <si>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</si>
  <si>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</si>
  <si>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</si>
  <si>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</si>
  <si>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</si>
  <si>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</si>
  <si>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</si>
  <si>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</si>
  <si>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</si>
  <si>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</si>
  <si>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</si>
  <si>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</si>
  <si>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</si>
  <si>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</si>
  <si>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</si>
  <si>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</si>
  <si>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</si>
  <si>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</si>
  <si>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</si>
  <si>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</si>
  <si>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</si>
  <si>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</si>
  <si>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</si>
  <si>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</si>
  <si>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</si>
  <si>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</si>
  <si>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</si>
  <si>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</si>
  <si>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</si>
  <si>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</si>
  <si>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</si>
  <si>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</si>
  <si>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</si>
  <si>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</si>
  <si>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</si>
  <si>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</si>
  <si>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</si>
  <si>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</si>
  <si>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</si>
  <si>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</si>
  <si>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</si>
  <si>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</si>
  <si>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</si>
  <si>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</si>
  <si>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</si>
  <si>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</si>
  <si>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</si>
  <si>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</si>
  <si>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</si>
  <si>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</si>
  <si>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</si>
  <si>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</si>
  <si>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</si>
  <si>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</si>
  <si>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</si>
  <si>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</si>
  <si>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</si>
  <si>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</si>
  <si>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</si>
  <si>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</si>
  <si>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</si>
  <si>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</si>
  <si>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</si>
  <si>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</si>
  <si>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</si>
  <si>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</si>
  <si>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</si>
  <si>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</si>
  <si>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</si>
  <si>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</si>
  <si>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</si>
  <si>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</si>
  <si>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</si>
  <si>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</si>
  <si>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</si>
  <si>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</si>
  <si>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</si>
  <si>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</si>
  <si>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</si>
  <si>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</si>
  <si>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</si>
  <si>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</si>
  <si>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</si>
  <si>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</si>
  <si>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</si>
  <si>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</si>
  <si>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</si>
  <si>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</si>
  <si>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</si>
  <si>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</si>
  <si>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</si>
  <si>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</si>
  <si>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</si>
  <si>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</si>
  <si>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</si>
  <si>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</si>
  <si>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</si>
  <si>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</si>
  <si>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</si>
  <si>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</si>
  <si>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</si>
  <si>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</si>
  <si>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</si>
  <si>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</si>
  <si>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</si>
  <si>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</si>
  <si>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</si>
  <si>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</si>
  <si>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</si>
  <si>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</si>
  <si>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</si>
  <si>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</si>
  <si>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</si>
  <si>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</si>
  <si>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</si>
  <si>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</si>
  <si>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</si>
  <si>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</si>
  <si>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</si>
  <si>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</si>
  <si>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</si>
  <si>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</si>
  <si>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</si>
  <si>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</si>
  <si>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</si>
  <si>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</si>
  <si>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</si>
  <si>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</si>
  <si>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</si>
  <si>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</si>
  <si>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</si>
  <si>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</si>
  <si>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</si>
  <si>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</si>
  <si>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</si>
  <si>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</si>
  <si>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</si>
  <si>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</si>
  <si>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</si>
  <si>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</si>
  <si>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</si>
  <si>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</si>
  <si>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</si>
  <si>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</si>
  <si>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</si>
  <si>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</si>
  <si>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</si>
  <si>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</si>
  <si>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</si>
  <si>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</si>
  <si>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</si>
  <si>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</si>
  <si>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</si>
  <si>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</si>
  <si>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</si>
  <si>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</si>
  <si>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</si>
  <si>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</si>
  <si>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</si>
  <si>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</si>
  <si>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</si>
  <si>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</si>
  <si>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</si>
  <si>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</si>
  <si>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</si>
  <si>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</si>
  <si>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</si>
  <si>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</si>
  <si>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</si>
  <si>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</si>
  <si>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</si>
  <si>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</si>
  <si>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</si>
  <si>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</si>
  <si>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</si>
  <si>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</si>
  <si>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</si>
  <si>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</si>
  <si>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</si>
  <si>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</si>
  <si>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</si>
  <si>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</si>
  <si>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</si>
  <si>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</si>
  <si>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</si>
  <si>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</si>
  <si>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</si>
  <si>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</si>
  <si>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</si>
  <si>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</si>
  <si>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</si>
  <si>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</si>
  <si>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</si>
  <si>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</si>
  <si>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</si>
  <si>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</si>
  <si>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</si>
  <si>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</si>
  <si>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</si>
  <si>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</si>
  <si>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</si>
  <si>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</si>
  <si>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</si>
  <si>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</si>
  <si>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</si>
  <si>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</si>
  <si>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</si>
  <si>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</si>
  <si>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</si>
  <si>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</si>
  <si>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</si>
  <si>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</si>
  <si>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</si>
  <si>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</si>
  <si>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</si>
  <si>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</si>
  <si>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</si>
  <si>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</si>
  <si>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</si>
  <si>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</si>
  <si>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</si>
  <si>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</si>
  <si>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</si>
  <si>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</si>
  <si>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</si>
  <si>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</si>
  <si>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</si>
  <si>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</si>
  <si>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</si>
  <si>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</si>
  <si>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</si>
  <si>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</si>
  <si>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</si>
  <si>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</si>
  <si>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</si>
  <si>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</si>
  <si>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</si>
  <si>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</si>
  <si>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</si>
  <si>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</si>
  <si>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</si>
  <si>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</si>
  <si>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</si>
  <si>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</si>
  <si>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</si>
  <si>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</si>
  <si>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</si>
  <si>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</si>
  <si>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</si>
  <si>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</si>
  <si>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</si>
  <si>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</si>
  <si>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</si>
  <si>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</si>
  <si>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</si>
  <si>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</si>
  <si>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</si>
  <si>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</si>
  <si>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</si>
  <si>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</si>
  <si>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</si>
  <si>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</si>
  <si>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</si>
  <si>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</si>
  <si>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</si>
  <si>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</si>
  <si>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</si>
  <si>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</si>
  <si>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</si>
  <si>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</si>
  <si>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</si>
  <si>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</si>
  <si>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</si>
  <si>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</si>
  <si>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</si>
  <si>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</si>
  <si>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</si>
  <si>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</si>
  <si>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</si>
  <si>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</si>
  <si>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</si>
  <si>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</si>
  <si>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</si>
  <si>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</si>
  <si>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</si>
  <si>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</si>
  <si>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</si>
  <si>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</si>
  <si>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</si>
  <si>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</si>
  <si>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</si>
  <si>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</si>
  <si>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</si>
  <si>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</si>
  <si>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</si>
  <si>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</si>
  <si>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</si>
  <si>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</si>
  <si>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</si>
  <si>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</si>
  <si>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</si>
  <si>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</si>
  <si>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</si>
  <si>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</si>
  <si>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</si>
  <si>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</si>
  <si>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</si>
  <si>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</si>
  <si>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</si>
  <si>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</si>
  <si>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</si>
  <si>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</si>
  <si>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</si>
  <si>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</si>
  <si>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</si>
  <si>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</si>
  <si>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</si>
  <si>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</si>
  <si>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</si>
  <si>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</si>
  <si>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</si>
  <si>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</si>
  <si>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</si>
  <si>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</si>
  <si>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</si>
  <si>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</si>
  <si>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</si>
  <si>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</si>
  <si>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</si>
  <si>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</si>
  <si>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</si>
  <si>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</si>
  <si>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</si>
  <si>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</si>
  <si>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</si>
  <si>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</si>
  <si>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</si>
  <si>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</si>
  <si>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</si>
  <si>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</si>
  <si>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</si>
  <si>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</si>
  <si>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</si>
  <si>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</si>
  <si>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</si>
  <si>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</si>
  <si>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</si>
  <si>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</si>
  <si>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</si>
  <si>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</si>
  <si>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</si>
  <si>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</si>
  <si>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</si>
  <si>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</si>
  <si>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</si>
  <si>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</si>
  <si>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</si>
  <si>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</si>
  <si>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</si>
  <si>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</si>
  <si>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</si>
  <si>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</si>
  <si>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</si>
  <si>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</si>
  <si>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</si>
  <si>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</si>
  <si>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</si>
  <si>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</si>
  <si>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</si>
  <si>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</si>
  <si>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</si>
  <si>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</si>
  <si>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</si>
  <si>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</si>
  <si>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</si>
  <si>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</si>
  <si>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</si>
  <si>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</si>
  <si>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</si>
  <si>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</si>
  <si>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</si>
  <si>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</si>
  <si>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</si>
  <si>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</si>
  <si>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</si>
  <si>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</si>
  <si>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</si>
  <si>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</si>
  <si>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</si>
  <si>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</si>
  <si>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</si>
  <si>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</si>
  <si>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</si>
  <si>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</si>
  <si>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</si>
  <si>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</si>
  <si>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</si>
  <si>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</si>
  <si>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</si>
  <si>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</si>
  <si>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</si>
  <si>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</si>
  <si>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</si>
  <si>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</si>
  <si>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</si>
  <si>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</si>
  <si>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</si>
  <si>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</si>
  <si>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</si>
  <si>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</si>
  <si>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</si>
  <si>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</si>
  <si>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</si>
  <si>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</si>
  <si>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</si>
  <si>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</si>
  <si>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</si>
  <si>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</si>
  <si>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</si>
  <si>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</si>
  <si>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</si>
  <si>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</si>
  <si>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</si>
  <si>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</si>
  <si>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</si>
  <si>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</si>
  <si>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</si>
  <si>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</si>
  <si>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</si>
  <si>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</si>
  <si>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</si>
  <si>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</si>
  <si>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</si>
  <si>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</si>
  <si>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</si>
  <si>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</si>
  <si>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</si>
  <si>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</si>
  <si>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</si>
  <si>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</si>
  <si>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</si>
  <si>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</si>
  <si>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</si>
  <si>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</si>
  <si>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</si>
  <si>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</si>
  <si>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</si>
  <si>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</si>
  <si>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</si>
  <si>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</si>
  <si>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</si>
  <si>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</si>
  <si>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</si>
  <si>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</si>
  <si>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</si>
  <si>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</si>
  <si>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</si>
  <si>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</si>
  <si>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</si>
  <si>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</si>
  <si>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</si>
  <si>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</si>
  <si>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</si>
  <si>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</si>
  <si>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</si>
  <si>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</si>
  <si>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</si>
  <si>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</si>
  <si>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</si>
  <si>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</si>
  <si>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</si>
  <si>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</si>
  <si>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</si>
  <si>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</si>
  <si>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</si>
  <si>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</si>
  <si>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</si>
  <si>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</si>
  <si>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</si>
  <si>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</si>
  <si>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</si>
  <si>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</si>
  <si>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</si>
  <si>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</si>
  <si>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</si>
  <si>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</si>
  <si>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</si>
  <si>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</si>
  <si>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</si>
  <si>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</si>
  <si>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</si>
  <si>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</si>
  <si>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</si>
  <si>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</si>
  <si>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</si>
  <si>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</si>
  <si>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</si>
  <si>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</si>
  <si>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</si>
  <si>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</si>
  <si>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</si>
  <si>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</si>
  <si>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</si>
  <si>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</si>
  <si>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</si>
  <si>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</si>
  <si>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</si>
  <si>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</si>
  <si>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</si>
  <si>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</si>
  <si>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</si>
  <si>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</si>
  <si>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</si>
  <si>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</si>
  <si>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</si>
  <si>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</si>
  <si>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</si>
  <si>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</si>
  <si>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</si>
  <si>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</si>
  <si>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</si>
  <si>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</si>
  <si>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</si>
  <si>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</si>
  <si>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</si>
  <si>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</si>
  <si>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</si>
  <si>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</si>
  <si>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</si>
  <si>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</si>
  <si>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</si>
  <si>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</si>
  <si>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</si>
  <si>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</si>
  <si>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</si>
  <si>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</si>
  <si>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</si>
  <si>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</si>
  <si>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</si>
  <si>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</si>
  <si>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</si>
  <si>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</si>
  <si>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</si>
  <si>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</si>
  <si>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</si>
  <si>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</si>
  <si>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</si>
  <si>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</si>
  <si>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</si>
  <si>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</si>
  <si>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</si>
  <si>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</si>
  <si>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</si>
  <si>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</si>
  <si>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</si>
  <si>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</si>
  <si>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</si>
  <si>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</si>
  <si>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</si>
  <si>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</si>
  <si>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</si>
  <si>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</si>
  <si>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</si>
  <si>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</si>
  <si>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</si>
  <si>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</si>
  <si>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</si>
  <si>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</si>
  <si>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</si>
  <si>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</si>
  <si>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</si>
  <si>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</si>
  <si>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</si>
  <si>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</si>
  <si>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</si>
  <si>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</si>
  <si>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</si>
  <si>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</si>
  <si>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</si>
  <si>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</si>
  <si>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</si>
  <si>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</si>
  <si>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</si>
  <si>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</si>
  <si>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</si>
  <si>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</si>
  <si>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</si>
  <si>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</si>
  <si>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</si>
  <si>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</si>
  <si>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</si>
  <si>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</si>
  <si>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</si>
  <si>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</si>
  <si>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</si>
  <si>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</si>
  <si>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</si>
  <si>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</si>
  <si>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</si>
  <si>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</si>
  <si>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</si>
  <si>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</si>
  <si>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</si>
  <si>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</si>
  <si>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</si>
  <si>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</si>
  <si>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</si>
  <si>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</si>
  <si>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</si>
  <si>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</si>
  <si>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</si>
  <si>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</si>
  <si>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</si>
  <si>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</si>
  <si>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</si>
  <si>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</si>
  <si>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</si>
  <si>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</si>
  <si>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</si>
  <si>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</si>
  <si>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</si>
  <si>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</si>
  <si>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</si>
  <si>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</si>
  <si>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</si>
  <si>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</si>
  <si>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</si>
  <si>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</si>
  <si>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</si>
  <si>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</si>
  <si>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</si>
  <si>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</si>
  <si>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</si>
  <si>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</si>
  <si>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</si>
  <si>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</si>
  <si>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</si>
  <si>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</si>
  <si>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</si>
  <si>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</si>
  <si>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</si>
  <si>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</si>
  <si>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</si>
  <si>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</si>
  <si>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</si>
  <si>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</si>
  <si>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</si>
  <si>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</si>
  <si>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</si>
  <si>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</si>
  <si>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</si>
  <si>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</si>
  <si>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</si>
  <si>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</si>
  <si>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</si>
  <si>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</si>
  <si>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</si>
  <si>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</si>
  <si>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</si>
  <si>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</si>
  <si>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</si>
  <si>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</si>
  <si>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</si>
  <si>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</si>
  <si>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</si>
  <si>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</si>
  <si>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</si>
  <si>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</si>
  <si>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</si>
  <si>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</si>
  <si>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</si>
  <si>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</si>
  <si>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</si>
  <si>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</si>
  <si>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</si>
  <si>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</si>
  <si>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</si>
  <si>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</si>
  <si>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</si>
  <si>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</si>
  <si>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</si>
  <si>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</si>
  <si>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</si>
  <si>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</si>
  <si>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</si>
  <si>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</si>
  <si>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</si>
  <si>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</si>
  <si>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</si>
  <si>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</si>
  <si>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</si>
  <si>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</si>
  <si>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</si>
  <si>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</si>
  <si>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</si>
  <si>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</si>
  <si>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</si>
  <si>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</si>
  <si>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</si>
  <si>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</si>
  <si>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</si>
  <si>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</si>
  <si>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</si>
  <si>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</si>
  <si>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</si>
  <si>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</si>
  <si>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</si>
  <si>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</si>
  <si>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</si>
  <si>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</si>
  <si>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</si>
  <si>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</si>
  <si>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</si>
  <si>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</si>
  <si>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</si>
  <si>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</si>
  <si>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</si>
  <si>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</si>
  <si>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</si>
  <si>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</si>
  <si>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</si>
  <si>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</si>
  <si>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</si>
  <si>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</si>
  <si>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</si>
  <si>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</si>
  <si>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</si>
  <si>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</si>
  <si>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</si>
  <si>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</si>
  <si>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</si>
  <si>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</si>
  <si>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</si>
  <si>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</si>
  <si>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</si>
  <si>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</si>
  <si>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</si>
  <si>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</si>
  <si>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</si>
  <si>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</si>
  <si>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</si>
  <si>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</si>
  <si>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</si>
  <si>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</si>
  <si>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</si>
  <si>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</si>
  <si>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</si>
  <si>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</si>
  <si>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</si>
  <si>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</si>
  <si>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</si>
  <si>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</si>
  <si>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</si>
  <si>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</si>
  <si>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</si>
  <si>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</si>
  <si>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</si>
  <si>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</si>
  <si>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</si>
  <si>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</si>
  <si>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</si>
  <si>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</si>
  <si>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</si>
  <si>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</si>
  <si>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</si>
  <si>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</si>
  <si>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</si>
  <si>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</si>
  <si>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</si>
  <si>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</si>
  <si>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</si>
  <si>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</si>
  <si>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</si>
  <si>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</si>
  <si>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</si>
  <si>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</si>
  <si>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</si>
  <si>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</si>
  <si>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</si>
  <si>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</si>
  <si>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</si>
  <si>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</si>
  <si>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</si>
  <si>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</si>
  <si>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</si>
  <si>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</si>
  <si>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</si>
  <si>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</si>
  <si>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</si>
  <si>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</si>
  <si>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</si>
  <si>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</si>
  <si>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</si>
  <si>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</si>
  <si>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</si>
  <si>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</si>
  <si>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</si>
  <si>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</si>
  <si>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</si>
  <si>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</si>
  <si>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</si>
  <si>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</si>
  <si>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</si>
  <si>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</si>
  <si>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</si>
  <si>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</si>
  <si>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</si>
  <si>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</si>
  <si>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</si>
  <si>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</si>
  <si>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</si>
  <si>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</si>
  <si>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</si>
  <si>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</si>
  <si>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</si>
  <si>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</si>
  <si>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</si>
  <si>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</si>
  <si>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</si>
  <si>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</si>
  <si>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</si>
  <si>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</si>
  <si>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</si>
  <si>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</si>
  <si>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</si>
  <si>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</si>
  <si>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</si>
  <si>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</si>
  <si>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</si>
  <si>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</si>
  <si>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</si>
  <si>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</si>
  <si>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</si>
  <si>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</si>
  <si>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</si>
  <si>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</si>
  <si>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</si>
  <si>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</si>
  <si>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</si>
  <si>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</si>
  <si>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</si>
  <si>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</si>
  <si>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</si>
  <si>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</si>
  <si>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</si>
  <si>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</si>
  <si>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</si>
  <si>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</si>
  <si>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</si>
  <si>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</si>
  <si>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</si>
  <si>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</si>
  <si>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</si>
  <si>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</si>
  <si>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</si>
  <si>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</si>
  <si>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</si>
  <si>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</si>
  <si>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</si>
  <si>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</si>
  <si>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</si>
  <si>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</si>
  <si>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</si>
  <si>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</si>
  <si>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</si>
  <si>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</si>
  <si>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</si>
  <si>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</si>
  <si>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</si>
  <si>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</si>
  <si>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</si>
  <si>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</si>
  <si>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</si>
  <si>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</si>
  <si>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</si>
  <si>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</si>
  <si>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</si>
  <si>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</si>
  <si>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</si>
  <si>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</si>
  <si>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</si>
  <si>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</si>
  <si>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</si>
  <si>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</si>
  <si>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</si>
  <si>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</si>
  <si>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</si>
  <si>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</si>
  <si>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</si>
  <si>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</si>
  <si>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</si>
  <si>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</si>
  <si>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</si>
  <si>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</si>
  <si>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</si>
  <si>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</si>
  <si>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</si>
  <si>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</si>
  <si>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</si>
  <si>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</si>
  <si>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</si>
  <si>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</si>
  <si>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</si>
  <si>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</si>
  <si>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</si>
  <si>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</si>
  <si>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</si>
  <si>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</si>
  <si>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</si>
  <si>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</si>
  <si>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</si>
  <si>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</si>
  <si>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</si>
  <si>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</si>
  <si>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</si>
  <si>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</si>
  <si>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</si>
  <si>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</si>
  <si>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</si>
  <si>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</si>
  <si>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</si>
  <si>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</si>
  <si>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</si>
  <si>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</si>
  <si>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</si>
  <si>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</si>
  <si>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</si>
  <si>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</si>
  <si>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</si>
  <si>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</si>
  <si>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</si>
  <si>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</si>
  <si>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</si>
  <si>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</si>
  <si>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</si>
  <si>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</si>
  <si>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</si>
  <si>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</si>
  <si>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</si>
  <si>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</si>
  <si>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</si>
  <si>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</si>
  <si>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</si>
  <si>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</si>
  <si>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</si>
  <si>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</si>
  <si>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</si>
  <si>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</si>
  <si>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</si>
  <si>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</si>
  <si>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</si>
  <si>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</si>
  <si>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</si>
  <si>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</si>
  <si>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</si>
  <si>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</si>
  <si>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</si>
  <si>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</si>
  <si>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</si>
  <si>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</si>
  <si>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</si>
  <si>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</si>
  <si>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</si>
  <si>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</si>
  <si>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</si>
  <si>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</si>
  <si>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</si>
  <si>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</si>
  <si>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</si>
  <si>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</si>
  <si>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</si>
  <si>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</si>
  <si>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</si>
  <si>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</si>
  <si>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</si>
  <si>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</si>
  <si>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</si>
  <si>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</si>
  <si>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</si>
  <si>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</si>
  <si>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</si>
  <si>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</si>
  <si>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</si>
  <si>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</si>
  <si>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</si>
  <si>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</si>
  <si>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</si>
  <si>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</si>
  <si>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</si>
  <si>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</si>
  <si>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</si>
  <si>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</si>
  <si>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</si>
  <si>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</si>
  <si>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</si>
  <si>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</si>
  <si>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</si>
  <si>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</si>
  <si>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</si>
  <si>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</si>
  <si>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</si>
  <si>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</si>
  <si>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</si>
  <si>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</si>
  <si>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</si>
  <si>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</si>
  <si>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</si>
  <si>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</si>
  <si>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</si>
  <si>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</si>
  <si>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</si>
  <si>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</si>
  <si>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</si>
  <si>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</si>
  <si>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</si>
  <si>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</si>
  <si>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</si>
  <si>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</si>
  <si>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</si>
  <si>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</si>
  <si>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</si>
  <si>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</si>
  <si>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</si>
  <si>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</si>
  <si>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</si>
  <si>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</si>
  <si>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</si>
  <si>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</si>
  <si>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</si>
  <si>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</si>
  <si>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</si>
  <si>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</si>
  <si>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</si>
  <si>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</si>
  <si>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</si>
  <si>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</si>
  <si>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</si>
  <si>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</si>
  <si>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</si>
  <si>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</si>
  <si>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</si>
  <si>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</si>
  <si>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</si>
  <si>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</si>
  <si>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</si>
  <si>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</si>
  <si>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</si>
  <si>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</si>
  <si>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</si>
  <si>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</si>
  <si>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</si>
  <si>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</si>
  <si>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</si>
  <si>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</si>
  <si>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</si>
  <si>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</si>
  <si>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</si>
  <si>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</si>
  <si>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</si>
  <si>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</si>
  <si>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</si>
  <si>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</si>
  <si>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</si>
  <si>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</si>
  <si>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</si>
  <si>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</si>
  <si>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</si>
  <si>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</si>
  <si>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</si>
  <si>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</si>
  <si>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</si>
  <si>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</si>
  <si>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</si>
  <si>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</si>
  <si>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</si>
  <si>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</si>
  <si>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</si>
  <si>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</si>
  <si>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</si>
  <si>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</si>
  <si>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</si>
  <si>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</si>
  <si>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</si>
  <si>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</si>
  <si>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</si>
  <si>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</si>
  <si>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</si>
  <si>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</si>
  <si>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</si>
  <si>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</si>
  <si>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</si>
  <si>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</si>
  <si>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</si>
  <si>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</si>
  <si>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</si>
  <si>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</si>
  <si>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</si>
  <si>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</si>
  <si>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</si>
  <si>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</si>
  <si>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</si>
  <si>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</si>
  <si>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</si>
  <si>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</si>
  <si>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</si>
  <si>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</si>
  <si>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</si>
  <si>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</si>
  <si>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</si>
  <si>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</si>
  <si>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</si>
  <si>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</si>
  <si>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</si>
  <si>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</si>
  <si>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</si>
  <si>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</si>
  <si>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</si>
  <si>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</si>
  <si>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</si>
  <si>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</si>
  <si>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</si>
  <si>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</si>
  <si>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</si>
  <si>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</si>
  <si>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</si>
  <si>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</si>
  <si>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</si>
  <si>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</si>
  <si>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</si>
  <si>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</si>
  <si>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</si>
  <si>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</si>
  <si>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</si>
  <si>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</si>
  <si>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</si>
  <si>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</si>
  <si>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</si>
  <si>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</si>
  <si>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</si>
  <si>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</si>
  <si>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</si>
  <si>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</si>
  <si>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</si>
  <si>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</si>
  <si>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</si>
  <si>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</si>
  <si>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</si>
  <si>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</si>
  <si>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</si>
  <si>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</si>
  <si>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</si>
  <si>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</si>
  <si>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</si>
  <si>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</si>
  <si>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</si>
  <si>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</si>
  <si>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</si>
  <si>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</si>
  <si>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</si>
  <si>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</si>
  <si>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</si>
  <si>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</si>
  <si>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</si>
  <si>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</si>
  <si>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</si>
  <si>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</si>
  <si>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</si>
  <si>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</si>
  <si>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</si>
  <si>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</si>
  <si>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</si>
  <si>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</si>
  <si>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</si>
  <si>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</si>
  <si>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</si>
  <si>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</si>
  <si>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</si>
  <si>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</si>
  <si>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</si>
  <si>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</si>
  <si>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</si>
  <si>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</si>
  <si>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</si>
  <si>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</si>
  <si>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</si>
  <si>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</si>
  <si>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</si>
  <si>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</si>
  <si>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</si>
  <si>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</si>
  <si>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</si>
  <si>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</si>
  <si>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</si>
  <si>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</si>
  <si>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</si>
  <si>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</si>
  <si>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</si>
  <si>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</si>
  <si>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</si>
  <si>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</si>
  <si>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</si>
  <si>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</si>
  <si>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</si>
  <si>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</si>
  <si>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</si>
  <si>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</si>
  <si>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</si>
  <si>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</si>
  <si>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</si>
  <si>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</si>
  <si>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</si>
  <si>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</si>
  <si>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</si>
  <si>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</si>
  <si>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</si>
  <si>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</si>
  <si>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</si>
  <si>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</si>
  <si>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</si>
  <si>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</si>
  <si>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</si>
  <si>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</si>
  <si>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</si>
  <si>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</si>
  <si>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</si>
  <si>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</si>
  <si>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</si>
  <si>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</si>
  <si>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</si>
  <si>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</si>
  <si>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</si>
  <si>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</si>
  <si>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</si>
  <si>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</si>
  <si>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</si>
  <si>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</si>
  <si>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</si>
  <si>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</si>
  <si>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</si>
  <si>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</si>
  <si>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</si>
  <si>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</si>
  <si>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</si>
  <si>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</si>
  <si>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</si>
  <si>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</si>
  <si>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</si>
  <si>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</si>
  <si>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</si>
  <si>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</si>
  <si>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</si>
  <si>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</si>
  <si>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</si>
  <si>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</si>
  <si>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</si>
  <si>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</si>
  <si>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</si>
  <si>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</si>
  <si>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</si>
  <si>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</si>
  <si>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</si>
  <si>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</si>
  <si>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</si>
  <si>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</si>
  <si>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</si>
  <si>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</si>
  <si>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</si>
  <si>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</si>
  <si>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</si>
  <si>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</si>
  <si>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</si>
  <si>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</si>
  <si>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</si>
  <si>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</si>
  <si>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</si>
  <si>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</si>
  <si>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</si>
  <si>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</si>
  <si>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</si>
  <si>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</si>
  <si>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</si>
  <si>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</si>
  <si>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</si>
  <si>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</si>
  <si>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</si>
  <si>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</si>
  <si>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</si>
  <si>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</si>
  <si>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</si>
  <si>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</si>
  <si>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</si>
  <si>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</si>
  <si>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</si>
  <si>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</si>
  <si>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</si>
  <si>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</si>
  <si>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</si>
  <si>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</si>
  <si>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</si>
  <si>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</si>
  <si>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</si>
  <si>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</si>
  <si>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</si>
  <si>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</si>
  <si>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</si>
  <si>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</si>
  <si>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</si>
  <si>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</si>
  <si>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</si>
  <si>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</si>
  <si>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</si>
  <si>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</si>
  <si>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</si>
  <si>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</si>
  <si>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</si>
  <si>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</si>
  <si>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</si>
  <si>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</si>
  <si>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</si>
  <si>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</si>
  <si>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</si>
  <si>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</si>
  <si>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</si>
  <si>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</si>
  <si>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</si>
  <si>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</si>
  <si>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</si>
  <si>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</si>
  <si>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</si>
  <si>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</si>
  <si>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</si>
  <si>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</si>
  <si>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</si>
  <si>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</si>
  <si>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</si>
  <si>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</si>
  <si>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</si>
  <si>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</si>
  <si>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</si>
  <si>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</si>
  <si>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</si>
  <si>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</si>
  <si>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</si>
  <si>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</si>
  <si>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</si>
  <si>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</si>
  <si>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</si>
  <si>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</si>
  <si>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</si>
  <si>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</si>
  <si>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</si>
  <si>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</si>
  <si>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</si>
  <si>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</si>
  <si>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</si>
  <si>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</si>
  <si>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</si>
  <si>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</si>
  <si>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</si>
  <si>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</si>
  <si>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</si>
  <si>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</si>
  <si>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</si>
  <si>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</si>
  <si>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</si>
  <si>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</si>
  <si>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</si>
  <si>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</si>
  <si>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</si>
  <si>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</si>
  <si>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</si>
  <si>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</si>
  <si>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</si>
  <si>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</si>
  <si>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</si>
  <si>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</si>
  <si>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</si>
  <si>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</si>
  <si>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</si>
  <si>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</si>
  <si>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</si>
  <si>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</si>
  <si>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</si>
  <si>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</si>
  <si>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</si>
  <si>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</si>
  <si>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</si>
  <si>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</si>
  <si>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</si>
  <si>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</si>
  <si>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</si>
  <si>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</si>
  <si>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</si>
  <si>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</si>
  <si>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</si>
  <si>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</si>
  <si>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</si>
  <si>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</si>
  <si>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</si>
  <si>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</si>
  <si>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</si>
  <si>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</si>
  <si>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</si>
  <si>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</si>
  <si>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</si>
  <si>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</si>
  <si>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</si>
  <si>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</si>
  <si>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</si>
  <si>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</si>
  <si>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</si>
  <si>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</si>
  <si>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</si>
  <si>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</si>
  <si>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</si>
  <si>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</si>
  <si>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</si>
  <si>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</si>
  <si>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</si>
  <si>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</si>
  <si>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</si>
  <si>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</si>
  <si>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</si>
  <si>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</si>
  <si>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</si>
  <si>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</si>
  <si>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</si>
  <si>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</si>
  <si>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</si>
  <si>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</si>
  <si>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</si>
  <si>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</si>
  <si>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</si>
  <si>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</si>
  <si>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</si>
  <si>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</si>
  <si>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</si>
  <si>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</si>
  <si>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</si>
  <si>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</si>
  <si>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</si>
  <si>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</si>
  <si>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</si>
  <si>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</si>
  <si>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</si>
  <si>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</si>
  <si>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</si>
  <si>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</si>
  <si>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</si>
  <si>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</si>
  <si>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</si>
  <si>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</si>
  <si>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</si>
  <si>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</si>
  <si>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</si>
  <si>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</si>
  <si>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</si>
  <si>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</si>
  <si>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</si>
  <si>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</si>
  <si>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</si>
  <si>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</si>
  <si>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</si>
  <si>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</si>
  <si>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</si>
  <si>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</si>
  <si>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</si>
  <si>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</si>
  <si>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</si>
  <si>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</si>
  <si>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</si>
  <si>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</si>
  <si>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</si>
  <si>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</si>
  <si>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</si>
  <si>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</si>
  <si>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</si>
  <si>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</si>
  <si>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</si>
  <si>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</si>
  <si>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</si>
  <si>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</si>
  <si>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</si>
  <si>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</si>
  <si>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</si>
  <si>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</si>
  <si>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</si>
  <si>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</si>
  <si>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</si>
  <si>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</si>
  <si>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</si>
  <si>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</si>
  <si>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</si>
  <si>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</si>
  <si>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</si>
  <si>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</si>
  <si>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</si>
  <si>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</si>
  <si>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</si>
  <si>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</si>
  <si>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</si>
  <si>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</si>
  <si>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</si>
  <si>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</si>
  <si>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</si>
  <si>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</si>
  <si>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</si>
  <si>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</si>
  <si>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</si>
  <si>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</si>
  <si>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</si>
  <si>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</si>
  <si>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</si>
  <si>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</si>
  <si>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</si>
  <si>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</si>
  <si>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</si>
  <si>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</si>
  <si>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</si>
  <si>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</si>
  <si>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</si>
  <si>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</si>
  <si>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</si>
  <si>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</si>
  <si>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</si>
  <si>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</si>
  <si>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</si>
  <si>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</si>
  <si>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</si>
  <si>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</si>
  <si>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</si>
  <si>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</si>
  <si>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</si>
  <si>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</si>
  <si>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</si>
  <si>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</si>
  <si>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</si>
  <si>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</si>
  <si>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</si>
  <si>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</si>
  <si>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</si>
  <si>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</si>
  <si>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</si>
  <si>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</si>
  <si>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</si>
  <si>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NO PCM</t>
  </si>
  <si>
    <t xml:space="preserve"> sceco black outage in area 
Team connected PGOn site JBal0898  /Team connected PG in site JBL0595
Team connected pg in site JBL0489 /Team connected pg in site JBL0849
Other team with pg on the way to site JBL0558 need 30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</si>
  <si>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</si>
  <si>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</si>
  <si>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</si>
  <si>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</si>
  <si>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</si>
  <si>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</si>
  <si>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</si>
  <si>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</si>
  <si>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</si>
  <si>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</si>
  <si>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</si>
  <si>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</si>
  <si>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</si>
  <si>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</si>
  <si>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</si>
  <si>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</si>
  <si>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</si>
  <si>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</si>
  <si>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</si>
  <si>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</si>
  <si>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</si>
  <si>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</si>
  <si>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</si>
  <si>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</si>
  <si>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</si>
  <si>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</si>
  <si>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</si>
  <si>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</si>
  <si>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</si>
  <si>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</si>
  <si>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</si>
  <si>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</si>
  <si>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</si>
  <si>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</si>
  <si>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</si>
  <si>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</si>
  <si>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</si>
  <si>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</si>
  <si>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</si>
  <si>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</si>
  <si>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</si>
  <si>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</si>
  <si>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</si>
  <si>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</si>
  <si>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</si>
  <si>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</si>
  <si>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</si>
  <si>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</si>
  <si>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</si>
  <si>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</si>
  <si>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</si>
  <si>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</si>
  <si>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</si>
  <si>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</si>
  <si>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</si>
  <si>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</si>
  <si>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</si>
  <si>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</si>
  <si>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</si>
  <si>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</si>
  <si>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</si>
  <si>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</si>
  <si>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</si>
  <si>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</si>
  <si>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</si>
  <si>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</si>
  <si>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</si>
  <si>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</si>
  <si>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</si>
  <si>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</si>
  <si>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</si>
  <si>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</si>
  <si>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</si>
  <si>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</si>
  <si>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</si>
  <si>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</si>
  <si>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</si>
  <si>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</si>
  <si>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</si>
  <si>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</si>
  <si>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</si>
  <si>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</si>
  <si>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</si>
  <si>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</si>
  <si>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PCM-20251122-00001264</t>
  </si>
  <si>
    <t xml:space="preserve">site has access night issue located at USF area and team will check morning   </t>
  </si>
  <si>
    <t>PCM-20251122-00001320</t>
  </si>
  <si>
    <t>Team at site TS</t>
  </si>
  <si>
    <t>PCM-20251122-00001410</t>
  </si>
  <si>
    <t>site located at Al Qattan Tourist Village Resort and has limited access during working hours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</si>
  <si>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</si>
  <si>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</si>
  <si>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</si>
  <si>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</si>
  <si>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</si>
  <si>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</si>
  <si>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</si>
  <si>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</si>
  <si>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</si>
  <si>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</si>
  <si>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PCM-20251121-00000939</t>
  </si>
  <si>
    <t>EM Team reached the site and found SCECO Disconnected due to billing issue</t>
  </si>
  <si>
    <t>TT-20251121-01205</t>
  </si>
  <si>
    <t xml:space="preserve">Site Have access night issue as located in train station and no access at night time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</si>
</sst>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8" totalsRowShown="0" headerRowDxfId="174" dataDxfId="173" headerRowBorderDxfId="171" tableBorderDxfId="172" totalsRowBorderDxfId="170">
  <autoFilter ref="A1:L3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59" totalsRowShown="0" headerRowDxfId="157" dataDxfId="156" headerRowBorderDxfId="154" tableBorderDxfId="155" totalsRowBorderDxfId="153">
  <autoFilter ref="A1:CJ15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5" totalsRowShown="0" headerRowDxfId="64" dataDxfId="63" headerRowBorderDxfId="61" tableBorderDxfId="62">
  <autoFilter ref="A1:L96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calculatedColumnFormula>IFERROR(VLOOKUP(#REF!,DB!#REF!,7,0),"")</calculatedColumnFormula>
    </tableColumn>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33" totalsRowShown="0" headerRowDxfId="48" dataDxfId="47" headerRowBorderDxfId="45" tableBorderDxfId="46" totalsRowBorderDxfId="44">
  <autoFilter ref="A1:L43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85" totalsRowShown="0" headerRowDxfId="31" dataDxfId="30" headerRowBorderDxfId="28" tableBorderDxfId="29">
  <autoFilter ref="A1:L8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2" totalsRowShown="0" headerRowDxfId="15" dataDxfId="14" headerRowBorderDxfId="12" tableBorderDxfId="13">
  <autoFilter ref="A1:L1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38"/>
  <sheetViews>
    <sheetView tabSelected="1" workbookViewId="0">
      <selection activeCell="A12" sqref="A12"/>
    </sheetView>
  </sheetViews>
  <sheetFormatPr defaultColWidth="11.19921875" defaultRowHeight="15" customHeight="1"/>
  <cols>
    <col min="1" max="1" width="28.19921875" style="48" bestFit="1"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320.92079525462759</v>
      </c>
      <c r="H2" s="76">
        <v>45662.943402777775</v>
      </c>
      <c r="I2" s="59" t="str">
        <f>IFERROR(VLOOKUP(D2,DB!A:F,6,0),"")</f>
        <v>Generator-SG</v>
      </c>
      <c r="J2" s="59" t="str">
        <f>IFERROR(VLOOKUP(D2,DB!A:G,7,0),"")</f>
        <v>Dead</v>
      </c>
      <c r="K2" s="67" t="s">
        <v>39022</v>
      </c>
      <c r="L2" s="65" t="str">
        <f>IFERROR(VLOOKUP(D2,DB!A:I,9,0),"")</f>
        <v>Latis</v>
      </c>
    </row>
    <row r="3" spans="1:15" ht="60.75">
      <c r="A3" s="140" t="s">
        <v>39023</v>
      </c>
      <c r="B3" s="141" t="str">
        <f>IFERROR(VLOOKUP(D3,DB!A:K,11,0),"")</f>
        <v>R1</v>
      </c>
      <c r="C3" s="141">
        <v>1</v>
      </c>
      <c r="D3" s="133" t="s">
        <v>20851</v>
      </c>
      <c r="E3" s="142"/>
      <c r="F3" s="143" t="s">
        <v>24</v>
      </c>
      <c r="G3" s="144" t="str">
        <f ca="1">IFERROR(NOW()-F3,"-")</f>
        <v>-</v>
      </c>
      <c r="H3" s="143">
        <v>45983.642337962963</v>
      </c>
      <c r="I3" s="141" t="str">
        <f>IFERROR(VLOOKUP(D3,DB!A:F,6,0),"")</f>
        <v>SCECO</v>
      </c>
      <c r="J3" s="141" t="str">
        <f>IFERROR(VLOOKUP(D3,DB!A:G,7,0),"")</f>
        <v>Weak</v>
      </c>
      <c r="K3" s="145" t="s">
        <v>39024</v>
      </c>
      <c r="L3" s="146" t="str">
        <f>IFERROR(VLOOKUP(D3,DB!A:I,9,0),"")</f>
        <v>Latis</v>
      </c>
    </row>
    <row r="4" spans="1:15" ht="15" customHeight="1">
      <c r="A4" s="140"/>
      <c r="B4" s="141" t="str">
        <f>IFERROR(VLOOKUP(D4,DB!A:K,11,0),"")</f>
        <v/>
      </c>
      <c r="C4" s="141"/>
      <c r="D4" s="133"/>
      <c r="E4" s="142"/>
      <c r="F4" s="143"/>
      <c r="G4" s="144">
        <f ca="1">IFERROR(NOW()-F4,"-")</f>
        <v>45983.869221180554</v>
      </c>
      <c r="H4" s="143"/>
      <c r="I4" s="141" t="str">
        <f>IFERROR(VLOOKUP(D4,DB!A:F,6,0),"")</f>
        <v/>
      </c>
      <c r="J4" s="141" t="str">
        <f>IFERROR(VLOOKUP(D4,DB!A:G,7,0),"")</f>
        <v/>
      </c>
      <c r="K4" s="145"/>
      <c r="L4" s="146" t="str">
        <f>IFERROR(VLOOKUP(D4,DB!A:I,9,0),"")</f>
        <v/>
      </c>
    </row>
    <row r="5" spans="1:15" ht="15" customHeight="1">
      <c r="A5" s="140"/>
      <c r="B5" s="141" t="str">
        <f>IFERROR(VLOOKUP(D5,DB!A:K,11,0),"")</f>
        <v/>
      </c>
      <c r="C5" s="141"/>
      <c r="D5" s="133"/>
      <c r="E5" s="142"/>
      <c r="F5" s="143"/>
      <c r="G5" s="144">
        <f ca="1">IFERROR(NOW()-F5,"-")</f>
        <v>45983.869221180554</v>
      </c>
      <c r="H5" s="143"/>
      <c r="I5" s="141" t="str">
        <f>IFERROR(VLOOKUP(D5,DB!A:F,6,0),"")</f>
        <v/>
      </c>
      <c r="J5" s="141" t="str">
        <f>IFERROR(VLOOKUP(D5,DB!A:G,7,0),"")</f>
        <v/>
      </c>
      <c r="K5" s="145"/>
      <c r="L5" s="146" t="str">
        <f>IFERROR(VLOOKUP(D5,DB!A:I,9,0),"")</f>
        <v/>
      </c>
    </row>
    <row r="6" spans="1:15" ht="15" customHeight="1">
      <c r="A6" s="140"/>
      <c r="B6" s="141" t="str">
        <f>IFERROR(VLOOKUP(D6,DB!A:K,11,0),"")</f>
        <v/>
      </c>
      <c r="C6" s="141"/>
      <c r="D6" s="133"/>
      <c r="E6" s="142"/>
      <c r="F6" s="143"/>
      <c r="G6" s="144">
        <f ca="1">IFERROR(NOW()-F6,"-")</f>
        <v>45983.869221180554</v>
      </c>
      <c r="H6" s="143"/>
      <c r="I6" s="141" t="str">
        <f>IFERROR(VLOOKUP(D6,DB!A:F,6,0),"")</f>
        <v/>
      </c>
      <c r="J6" s="141" t="str">
        <f>IFERROR(VLOOKUP(D6,DB!A:G,7,0),"")</f>
        <v/>
      </c>
      <c r="K6" s="145"/>
      <c r="L6" s="146" t="str">
        <f>IFERROR(VLOOKUP(D6,DB!A:I,9,0),"")</f>
        <v/>
      </c>
    </row>
    <row r="7" spans="1:15" ht="15" customHeight="1">
      <c r="A7" s="140"/>
      <c r="B7" s="141" t="str">
        <f>IFERROR(VLOOKUP(D7,DB!A:K,11,0),"")</f>
        <v/>
      </c>
      <c r="C7" s="141"/>
      <c r="D7" s="133"/>
      <c r="E7" s="142"/>
      <c r="F7" s="143"/>
      <c r="G7" s="144">
        <f ca="1">IFERROR(NOW()-F7,"-")</f>
        <v>45983.869221180554</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45983.869221180554</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45983.869221180554</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45983.869221180554</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45983.869221180554</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45983.869221180554</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45983.869221180554</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45983.869221180554</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45983.869221180554</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45983.869221180554</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45983.869221180554</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45983.869221180554</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45983.869221180554</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45983.869221180554</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45983.869221180554</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45983.869221180554</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45983.869221180554</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45983.869221180554</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45983.869221180554</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45983.869221180554</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45983.869221180554</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45983.869221180554</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45983.869221180554</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45983.869221180554</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45983.869221180554</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45983.869221180554</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45983.869221180554</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45983.869221180554</v>
      </c>
      <c r="H34" s="143"/>
      <c r="I34" s="141" t="str">
        <f>IFERROR(VLOOKUP(D34,DB!A:F,6,0),"")</f>
        <v/>
      </c>
      <c r="J34" s="141" t="str">
        <f>IFERROR(VLOOKUP(D34,DB!A:G,7,0),"")</f>
        <v/>
      </c>
      <c r="K34" s="145"/>
      <c r="L34" s="146" t="str">
        <f>IFERROR(VLOOKUP(D34,DB!A:I,9,0),"")</f>
        <v/>
      </c>
    </row>
    <row r="35" spans="1:12" ht="15" customHeight="1">
      <c r="A35" s="140"/>
      <c r="B35" s="141" t="str">
        <f>IFERROR(VLOOKUP(D35,DB!A:K,11,0),"")</f>
        <v/>
      </c>
      <c r="C35" s="141"/>
      <c r="D35" s="133"/>
      <c r="E35" s="142"/>
      <c r="F35" s="143"/>
      <c r="G35" s="144">
        <f ca="1">IFERROR(NOW()-F35,"-")</f>
        <v>45983.869221180554</v>
      </c>
      <c r="H35" s="143"/>
      <c r="I35" s="141" t="str">
        <f>IFERROR(VLOOKUP(D35,DB!A:F,6,0),"")</f>
        <v/>
      </c>
      <c r="J35" s="141" t="str">
        <f>IFERROR(VLOOKUP(D35,DB!A:G,7,0),"")</f>
        <v/>
      </c>
      <c r="K35" s="145"/>
      <c r="L35" s="146" t="str">
        <f>IFERROR(VLOOKUP(D35,DB!A:I,9,0),"")</f>
        <v/>
      </c>
    </row>
    <row r="36" spans="1:12" ht="15" customHeight="1">
      <c r="A36" s="140"/>
      <c r="B36" s="141" t="str">
        <f>IFERROR(VLOOKUP(D36,DB!A:K,11,0),"")</f>
        <v/>
      </c>
      <c r="C36" s="141"/>
      <c r="D36" s="133"/>
      <c r="E36" s="142"/>
      <c r="F36" s="143"/>
      <c r="G36" s="144">
        <f ca="1">IFERROR(NOW()-F36,"-")</f>
        <v>45983.869221180554</v>
      </c>
      <c r="H36" s="143"/>
      <c r="I36" s="141" t="str">
        <f>IFERROR(VLOOKUP(D36,DB!A:F,6,0),"")</f>
        <v/>
      </c>
      <c r="J36" s="141" t="str">
        <f>IFERROR(VLOOKUP(D36,DB!A:G,7,0),"")</f>
        <v/>
      </c>
      <c r="K36" s="145"/>
      <c r="L36" s="146" t="str">
        <f>IFERROR(VLOOKUP(D36,DB!A:I,9,0),"")</f>
        <v/>
      </c>
    </row>
    <row r="37" spans="1:12" ht="15" customHeight="1">
      <c r="A37" s="140"/>
      <c r="B37" s="141" t="str">
        <f>IFERROR(VLOOKUP(D37,DB!A:K,11,0),"")</f>
        <v/>
      </c>
      <c r="C37" s="141"/>
      <c r="D37" s="133"/>
      <c r="E37" s="142"/>
      <c r="F37" s="143"/>
      <c r="G37" s="144">
        <f ca="1">IFERROR(NOW()-F37,"-")</f>
        <v>45983.869221180554</v>
      </c>
      <c r="H37" s="143"/>
      <c r="I37" s="141" t="str">
        <f>IFERROR(VLOOKUP(D37,DB!A:F,6,0),"")</f>
        <v/>
      </c>
      <c r="J37" s="141" t="str">
        <f>IFERROR(VLOOKUP(D37,DB!A:G,7,0),"")</f>
        <v/>
      </c>
      <c r="K37" s="145"/>
      <c r="L37" s="146" t="str">
        <f>IFERROR(VLOOKUP(D37,DB!A:I,9,0),"")</f>
        <v/>
      </c>
    </row>
    <row r="38" spans="1:12" ht="15" customHeight="1">
      <c r="A38" s="147"/>
      <c r="B38" s="134" t="str">
        <f>IFERROR(VLOOKUP(D38,DB!A:K,11,0),"")</f>
        <v/>
      </c>
      <c r="C38" s="134"/>
      <c r="D38" s="148"/>
      <c r="E38" s="135"/>
      <c r="F38" s="136"/>
      <c r="G38" s="137">
        <f ca="1">IFERROR(NOW()-F38,"-")</f>
        <v>45983.869221180554</v>
      </c>
      <c r="H38" s="136"/>
      <c r="I38" s="134" t="str">
        <f>IFERROR(VLOOKUP(D38,DB!A:F,6,0),"")</f>
        <v/>
      </c>
      <c r="J38" s="134" t="str">
        <f>IFERROR(VLOOKUP(D38,DB!A:G,7,0),"")</f>
        <v/>
      </c>
      <c r="K38" s="138"/>
      <c r="L38" s="139" t="str">
        <f>IFERROR(VLOOKUP(D38,DB!A:I,9,0),"")</f>
        <v/>
      </c>
    </row>
  </sheetData>
  <customSheetViews>
    <customSheetView guid="{F6042A99-DD27-4453-835D-0834D95730CC}" filter="1" showAutoFilter="1">
      <pageMargins left="0" right="0" top="0" bottom="0" header="0" footer="0"/>
      <autoFilter ref="B1:M1" xr:uid="{11F54A28-78E2-4F0E-8776-36F58F59198D}"/>
    </customSheetView>
  </customSheetViews>
  <dataValidations count="2">
    <dataValidation allowBlank="1" showInputMessage="1" showErrorMessage="1" sqref="E1" xr:uid="{5DBA255D-CDD9-49FB-AD3C-AF70AB4EE696}"/>
    <dataValidation type="list" allowBlank="1" showInputMessage="1" showErrorMessage="1" sqref="E2:E3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59"/>
  <sheetViews>
    <sheetView workbookViewId="0">
      <pane ySplit="1" topLeftCell="A4" activePane="bottomLeft" state="frozen"/>
      <selection pane="bottomLeft" activeCell="A4" sqref="A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39025</v>
      </c>
      <c r="N1" s="87" t="s">
        <v>39026</v>
      </c>
      <c r="O1" s="87" t="s">
        <v>39027</v>
      </c>
      <c r="P1" s="87" t="s">
        <v>39028</v>
      </c>
      <c r="Q1" s="87" t="s">
        <v>39029</v>
      </c>
      <c r="R1" s="87" t="s">
        <v>39030</v>
      </c>
      <c r="S1" s="87" t="s">
        <v>39031</v>
      </c>
      <c r="T1" s="87" t="s">
        <v>39032</v>
      </c>
      <c r="U1" s="87" t="s">
        <v>39033</v>
      </c>
      <c r="V1" s="87" t="s">
        <v>39034</v>
      </c>
      <c r="W1" s="87" t="s">
        <v>39035</v>
      </c>
      <c r="X1" s="87" t="s">
        <v>39036</v>
      </c>
      <c r="Y1" s="87" t="s">
        <v>39037</v>
      </c>
      <c r="Z1" s="87" t="s">
        <v>39038</v>
      </c>
      <c r="AA1" s="87" t="s">
        <v>39039</v>
      </c>
      <c r="AB1" s="87" t="s">
        <v>39040</v>
      </c>
      <c r="AC1" s="87" t="s">
        <v>39041</v>
      </c>
      <c r="AD1" s="87" t="s">
        <v>39042</v>
      </c>
      <c r="AE1" s="87" t="s">
        <v>39043</v>
      </c>
      <c r="AF1" s="87" t="s">
        <v>39044</v>
      </c>
      <c r="AG1" s="87" t="s">
        <v>39045</v>
      </c>
      <c r="AH1" s="87" t="s">
        <v>39046</v>
      </c>
      <c r="AI1" s="87" t="s">
        <v>39047</v>
      </c>
      <c r="AJ1" s="87" t="s">
        <v>39048</v>
      </c>
      <c r="AK1" s="87" t="s">
        <v>39049</v>
      </c>
      <c r="AL1" s="87" t="s">
        <v>39050</v>
      </c>
      <c r="AM1" s="87" t="s">
        <v>39051</v>
      </c>
      <c r="AN1" s="87" t="s">
        <v>39052</v>
      </c>
      <c r="AO1" s="87" t="s">
        <v>39053</v>
      </c>
      <c r="AP1" s="87" t="s">
        <v>39054</v>
      </c>
      <c r="AQ1" s="87" t="s">
        <v>39055</v>
      </c>
      <c r="AR1" s="87" t="s">
        <v>39056</v>
      </c>
      <c r="AS1" s="87" t="s">
        <v>39057</v>
      </c>
      <c r="AT1" s="87" t="s">
        <v>39058</v>
      </c>
      <c r="AU1" s="87" t="s">
        <v>39059</v>
      </c>
      <c r="AV1" s="87" t="s">
        <v>39060</v>
      </c>
      <c r="AW1" s="87" t="s">
        <v>39061</v>
      </c>
      <c r="AX1" s="87" t="s">
        <v>39062</v>
      </c>
      <c r="AY1" s="87" t="s">
        <v>39063</v>
      </c>
      <c r="AZ1" s="87" t="s">
        <v>39064</v>
      </c>
      <c r="BA1" s="87" t="s">
        <v>39065</v>
      </c>
      <c r="BB1" s="87" t="s">
        <v>39066</v>
      </c>
      <c r="BC1" s="87" t="s">
        <v>39067</v>
      </c>
      <c r="BD1" s="87" t="s">
        <v>39068</v>
      </c>
      <c r="BE1" s="87" t="s">
        <v>39069</v>
      </c>
      <c r="BF1" s="87" t="s">
        <v>39070</v>
      </c>
      <c r="BG1" s="87" t="s">
        <v>39071</v>
      </c>
      <c r="BH1" s="87" t="s">
        <v>39072</v>
      </c>
      <c r="BI1" s="87" t="s">
        <v>39073</v>
      </c>
      <c r="BJ1" s="87" t="s">
        <v>39074</v>
      </c>
      <c r="BK1" s="87" t="s">
        <v>39075</v>
      </c>
      <c r="BL1" s="87" t="s">
        <v>39076</v>
      </c>
      <c r="BM1" s="87" t="s">
        <v>39077</v>
      </c>
      <c r="BN1" s="87" t="s">
        <v>39078</v>
      </c>
      <c r="BO1" s="87" t="s">
        <v>39079</v>
      </c>
      <c r="BP1" s="87" t="s">
        <v>39080</v>
      </c>
      <c r="BQ1" s="87" t="s">
        <v>39081</v>
      </c>
      <c r="BR1" s="87" t="s">
        <v>39082</v>
      </c>
      <c r="BS1" s="87" t="s">
        <v>39083</v>
      </c>
      <c r="BT1" s="87" t="s">
        <v>39084</v>
      </c>
      <c r="BU1" s="87" t="s">
        <v>39085</v>
      </c>
      <c r="BV1" s="87" t="s">
        <v>39086</v>
      </c>
      <c r="BW1" s="87" t="s">
        <v>39087</v>
      </c>
      <c r="BX1" s="87" t="s">
        <v>39088</v>
      </c>
      <c r="BY1" s="87" t="s">
        <v>39089</v>
      </c>
      <c r="BZ1" s="87" t="s">
        <v>39090</v>
      </c>
      <c r="CA1" s="87" t="s">
        <v>39091</v>
      </c>
      <c r="CB1" s="87" t="s">
        <v>39092</v>
      </c>
      <c r="CC1" s="87" t="s">
        <v>39093</v>
      </c>
      <c r="CD1" s="87" t="s">
        <v>39094</v>
      </c>
      <c r="CE1" s="87" t="s">
        <v>39095</v>
      </c>
      <c r="CF1" s="87" t="s">
        <v>39096</v>
      </c>
      <c r="CG1" s="87" t="s">
        <v>39097</v>
      </c>
      <c r="CH1" s="87" t="s">
        <v>39098</v>
      </c>
      <c r="CI1" s="87" t="s">
        <v>39099</v>
      </c>
      <c r="CJ1" s="87" t="s">
        <v>39100</v>
      </c>
    </row>
    <row r="2" spans="1:88" s="127" customFormat="1" ht="31.5" customHeight="1">
      <c r="A2" s="61" t="s">
        <v>39101</v>
      </c>
      <c r="B2" s="61" t="s">
        <v>27</v>
      </c>
      <c r="C2" s="61">
        <v>1</v>
      </c>
      <c r="D2" s="61" t="s">
        <v>19542</v>
      </c>
      <c r="E2" s="84" t="s">
        <v>39102</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158.86938321759226</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18"/>
      <c r="E4" s="102"/>
      <c r="F4" s="103"/>
      <c r="G4" s="104">
        <f ca="1">IFERROR(NOW()-F4,"-")</f>
        <v>45983.869221180554</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61"/>
      <c r="E5" s="102"/>
      <c r="F5" s="103"/>
      <c r="G5" s="104">
        <f ca="1">IFERROR(NOW()-F5,"-")</f>
        <v>45983.869221180554</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45983.869221180554</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45983.869221180554</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45983.869221180554</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45983.869221180554</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45983.869221180554</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45983.869221180554</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45983.869221180554</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45983.869221180554</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45983.869221180554</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45983.869221180554</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45983.869221180554</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45983.869221180554</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45983.869221180554</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45983.869221180554</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45983.869221180554</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45983.869221180554</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45983.869221180554</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45983.869221180554</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45983.869221180554</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45983.869221180554</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45983.869221180554</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45983.869221180554</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45983.869221180554</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45983.869221180554</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45983.869221180554</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45983.869221180554</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45983.869221180554</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45983.869221180554</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45983.869221180554</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45983.869221180554</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45983.869221180554</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45983.869221180554</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45983.869221180554</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45983.869221180554</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45983.869221180554</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45983.869221180554</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45983.869221180554</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45983.869221180554</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45983.869221180554</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45983.869221180554</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45983.869221180554</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45983.869221180554</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45983.869221180554</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45983.869221180554</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45983.869221180554</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45983.869221180554</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45983.869221180554</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45983.869221180554</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45983.869221180554</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45983.869221180554</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45983.869221180554</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45983.869221180554</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45983.869221180554</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45983.869221180554</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45983.869221180554</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45983.869221180554</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45983.869221180554</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45983.869221180554</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45983.869221180554</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45983.869221180554</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45983.869221180554</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45983.869221180554</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45983.869221180554</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45983.869221180554</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45983.869221180554</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45983.869221180554</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45983.869221180554</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45983.869221180554</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45983.869221180554</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45983.869221180554</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45983.869221180554</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45983.869221180554</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45983.869221180554</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45983.869221180554</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45983.869221180554</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45983.869221180554</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45983.869221180554</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45983.869221180554</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45983.869221180554</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45983.869221180554</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45983.869221180554</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45983.869221180554</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45983.869221180554</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45983.869221180554</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45983.869221180554</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45983.869221180554</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45983.869221180554</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45983.869221180554</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45983.869221180554</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45983.869221180554</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45983.869221180554</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45983.869221180554</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45983.869221180554</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45983.869221180554</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45983.869221180554</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45983.869221180554</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45983.869221180554</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45983.869221180554</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45983.869221180554</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45983.869221180554</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45983.869221180554</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45983.869221180554</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45983.869221180554</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45983.869221180554</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45983.869221180554</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45983.869221180554</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45983.869221180554</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45983.869221180554</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45983.869221180554</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45983.869221180554</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45983.869221180554</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45983.869221180554</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45983.869221180554</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45983.869221180554</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45983.869221180554</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45983.869221180554</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45983.869221180554</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45983.869221180554</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45983.869221180554</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45983.869221180554</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45983.869221180554</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45983.869221180554</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45983.869221180554</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45983.869221180554</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45983.869221180554</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45983.869221180554</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45983.869221180554</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45983.869221180554</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45983.869221180554</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45983.869221180554</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45983.869221180554</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45983.869221180554</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45983.869221180554</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45983.869221180554</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45983.869221180554</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45983.869221180554</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45983.869221180554</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45983.869221180554</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45983.869221180554</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45983.869221180554</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45983.869221180554</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45983.869221180554</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45983.869221180554</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45983.869221180554</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45983.869221180554</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45983.869221180554</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45983.869221180554</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45983.869221180554</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45983.869221180554</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45983.869221180554</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45983.869221180554</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45983.869221180554</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45983.869221180554</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45983.869221180554</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sheetData>
  <dataValidations count="2">
    <dataValidation allowBlank="1" showInputMessage="1" showErrorMessage="1" sqref="E1" xr:uid="{4D935161-CDD3-4592-B877-3FB59C99E142}"/>
    <dataValidation type="list" allowBlank="1" showInputMessage="1" showErrorMessage="1" sqref="E3:E15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5"/>
  <sheetViews>
    <sheetView workbookViewId="0">
      <selection activeCell="C4" sqref="C4"/>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IFERROR(VLOOKUP(D2,DB!A:K,11,0),"")</f>
        <v/>
      </c>
      <c r="C2" s="18"/>
      <c r="D2" s="18" t="str">
        <f>IFERROR(VLOOKUP(#REF!,DB!#REF!,7,0),"")</f>
        <v/>
      </c>
      <c r="E2" s="18"/>
      <c r="F2" s="20"/>
      <c r="G2" s="21">
        <f t="shared" ref="G2:G54" ca="1" si="0">IFERROR(NOW()-F2,"-")</f>
        <v>45983.869221180554</v>
      </c>
      <c r="H2" s="22"/>
      <c r="I2" s="19" t="str">
        <f>IFERROR(VLOOKUP(D2,DB!A:F,6,0),"")</f>
        <v/>
      </c>
      <c r="J2" s="18" t="str">
        <f>IFERROR(VLOOKUP(D2,DB!A:G,7,0),"")</f>
        <v/>
      </c>
      <c r="K2" s="45"/>
      <c r="L2" s="23" t="str">
        <f>IFERROR(VLOOKUP(D2,DB!A:I,9,0),"")</f>
        <v/>
      </c>
    </row>
    <row r="3" spans="1:13" ht="15" customHeight="1">
      <c r="A3" s="19"/>
      <c r="B3" s="61" t="str">
        <f>IFERROR(VLOOKUP(D3,DB!A:K,11,0),"")</f>
        <v/>
      </c>
      <c r="C3" s="18"/>
      <c r="D3" s="18" t="str">
        <f>IFERROR(VLOOKUP(#REF!,DB!#REF!,7,0),"")</f>
        <v/>
      </c>
      <c r="E3" s="18"/>
      <c r="F3" s="20"/>
      <c r="G3" s="21">
        <f t="shared" ca="1" si="0"/>
        <v>45983.869221180554</v>
      </c>
      <c r="H3" s="22"/>
      <c r="I3" s="19" t="str">
        <f>IFERROR(VLOOKUP(D3,DB!A:F,6,0),"")</f>
        <v/>
      </c>
      <c r="J3" s="18" t="str">
        <f>IFERROR(VLOOKUP(D3,DB!A:G,7,0),"")</f>
        <v/>
      </c>
      <c r="K3" s="45"/>
      <c r="L3" s="23" t="str">
        <f>IFERROR(VLOOKUP(D3,DB!A:I,9,0),"")</f>
        <v/>
      </c>
    </row>
    <row r="4" spans="1:13" ht="15" customHeight="1">
      <c r="A4" s="19"/>
      <c r="B4" s="61" t="str">
        <f>IFERROR(VLOOKUP(D4,DB!A:K,11,0),"")</f>
        <v/>
      </c>
      <c r="C4" s="18"/>
      <c r="D4" s="18" t="str">
        <f>IFERROR(VLOOKUP(#REF!,DB!#REF!,7,0),"")</f>
        <v/>
      </c>
      <c r="E4" s="18"/>
      <c r="F4" s="20"/>
      <c r="G4" s="21">
        <f t="shared" ca="1" si="0"/>
        <v>45983.869221180554</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45983.869221180554</v>
      </c>
      <c r="H5" s="22"/>
      <c r="I5" s="19" t="str">
        <f>IFERROR(VLOOKUP(D5,DB!A:F,6,0),"")</f>
        <v/>
      </c>
      <c r="J5" s="18" t="str">
        <f>IFERROR(VLOOKUP(D5,DB!A:G,7,0),"")</f>
        <v/>
      </c>
      <c r="K5" s="45"/>
      <c r="L5" s="23" t="str">
        <f>IFERROR(VLOOKUP(D5,DB!A:I,9,0),"")</f>
        <v/>
      </c>
    </row>
    <row r="6" spans="1:13" ht="15" customHeight="1">
      <c r="A6" s="19"/>
      <c r="B6" s="61" t="str">
        <f>IFERROR(VLOOKUP(D6,DB!A:K,11,0),"")</f>
        <v/>
      </c>
      <c r="C6" s="18"/>
      <c r="D6" s="61" t="str">
        <f>IFERROR(VLOOKUP(#REF!,DB!#REF!,7,0),"")</f>
        <v/>
      </c>
      <c r="E6" s="18"/>
      <c r="F6" s="20"/>
      <c r="G6" s="21">
        <f t="shared" ca="1" si="0"/>
        <v>45983.869221180554</v>
      </c>
      <c r="H6" s="22"/>
      <c r="I6" s="19" t="str">
        <f>IFERROR(VLOOKUP(D6,DB!A:F,6,0),"")</f>
        <v/>
      </c>
      <c r="J6" s="18" t="str">
        <f>IFERROR(VLOOKUP(D6,DB!A:G,7,0),"")</f>
        <v/>
      </c>
      <c r="K6" s="45"/>
      <c r="L6" s="23" t="str">
        <f>IFERROR(VLOOKUP(D6,DB!A:I,9,0),"")</f>
        <v/>
      </c>
    </row>
    <row r="7" spans="1:13" ht="15" customHeight="1">
      <c r="A7" s="19"/>
      <c r="B7" s="61" t="str">
        <f>IFERROR(VLOOKUP(D7,DB!A:K,11,0),"")</f>
        <v/>
      </c>
      <c r="C7" s="18"/>
      <c r="D7" s="18" t="str">
        <f>IFERROR(VLOOKUP(#REF!,DB!#REF!,7,0),"")</f>
        <v/>
      </c>
      <c r="E7" s="18"/>
      <c r="F7" s="20"/>
      <c r="G7" s="21">
        <f t="shared" ca="1" si="0"/>
        <v>45983.869221180554</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45983.869221180554</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45983.869221180554</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45983.869221180554</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45983.869221180554</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95"/>
      <c r="F12" s="20"/>
      <c r="G12" s="21">
        <f t="shared" ca="1" si="0"/>
        <v>45983.869221180554</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45983.869221180554</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45983.869221180554</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45983.869221180554</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45983.869221180554</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45983.869221180554</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45983.869221180554</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45983.869221180554</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45983.869221180554</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45983.869221180554</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45983.869221180554</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45983.869221180554</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45983.869221180554</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45983.869221180554</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45983.869221180554</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45983.869221180554</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45983.869221180554</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45983.869221180554</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45983.869221180554</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45983.869221180554</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45983.869221180554</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45983.869221180554</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45983.869221180554</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45983.869221180554</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45983.869221180554</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45983.869221180554</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45983.869221180554</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45983.869221180554</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45983.869221180554</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45983.869221180554</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45983.869221180554</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45983.869221180554</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45983.869221180554</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45983.869221180554</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45983.869221180554</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45983.869221180554</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45983.869221180554</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45983.869221180554</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0"/>
        <v>45983.869221180554</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0"/>
        <v>45983.869221180554</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0"/>
        <v>45983.869221180554</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0"/>
        <v>45983.869221180554</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0"/>
        <v>45983.869221180554</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ref="G55:G118" ca="1" si="1">IFERROR(NOW()-F55,"-")</f>
        <v>45983.869221180554</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45983.869221180554</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45983.869221180554</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45983.869221180554</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45983.869221180554</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45983.869221180554</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45983.869221180554</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45983.869221180554</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45983.869221180554</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45983.869221180554</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45983.869221180554</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45983.869221180554</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45983.869221180554</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45983.869221180554</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45983.869221180554</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45983.869221180554</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45983.869221180554</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45983.869221180554</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45983.869221180554</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45983.869221180554</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45983.869221180554</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45983.869221180554</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45983.869221180554</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45983.869221180554</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45983.869221180554</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45983.869221180554</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45983.869221180554</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45983.869221180554</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45983.869221180554</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45983.869221180554</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45983.869221180554</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45983.869221180554</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45983.869221180554</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45983.869221180554</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45983.869221180554</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45983.869221180554</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45983.869221180554</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45983.869221180554</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45983.869221180554</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45983.869221180554</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45983.869221180554</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45983.869221180554</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45983.869221180554</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45983.869221180554</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45983.869221180554</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45983.869221180554</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45983.869221180554</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45983.869221180554</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45983.869221180554</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45983.869221180554</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45983.869221180554</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45983.869221180554</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45983.869221180554</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45983.869221180554</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45983.869221180554</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45983.869221180554</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45983.869221180554</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45983.869221180554</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45983.869221180554</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1"/>
        <v>45983.869221180554</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1"/>
        <v>45983.869221180554</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1"/>
        <v>45983.869221180554</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1"/>
        <v>45983.869221180554</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1"/>
        <v>45983.869221180554</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ref="G119:G182" ca="1" si="2">IFERROR(NOW()-F119,"-")</f>
        <v>45983.869221180554</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45983.869221180554</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45983.869221180554</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45983.869221180554</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45983.869221180554</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45983.869221180554</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45983.869221180554</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45983.869221180554</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45983.869221180554</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45983.869221180554</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45983.869221180554</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45983.869221180554</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45983.869221180554</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45983.869221180554</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45983.869221180554</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45983.869221180554</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45983.869221180554</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45983.869221180554</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45983.869221180554</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45983.869221180554</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45983.869221180554</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45983.869221180554</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45983.869221180554</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45983.869221180554</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45983.869221180554</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45983.869221180554</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45983.869221180554</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45983.869221180554</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45983.869221180554</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45983.869221180554</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45983.869221180554</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45983.869221180554</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45983.869221180554</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45983.869221180554</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45983.869221180554</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45983.869221180554</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45983.869221180554</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45983.869221180554</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45983.869221180554</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45983.869221180554</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45983.869221180554</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45983.869221180554</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45983.869221180554</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45983.869221180554</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45983.869221180554</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45983.869221180554</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45983.869221180554</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45983.869221180554</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45983.869221180554</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45983.869221180554</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45983.869221180554</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45983.869221180554</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45983.869221180554</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45983.869221180554</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45983.869221180554</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45983.869221180554</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45983.869221180554</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45983.869221180554</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45983.869221180554</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2"/>
        <v>45983.869221180554</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2"/>
        <v>45983.869221180554</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2"/>
        <v>45983.869221180554</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2"/>
        <v>45983.869221180554</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2"/>
        <v>45983.869221180554</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ref="G183:G246" ca="1" si="3">IFERROR(NOW()-F183,"-")</f>
        <v>45983.869221180554</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45983.869221180554</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45983.869221180554</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45983.869221180554</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45983.869221180554</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45983.869221180554</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45983.869221180554</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45983.869221180554</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45983.869221180554</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45983.869221180554</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45983.869221180554</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45983.869221180554</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45983.869221180554</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45983.869221180554</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45983.869221180554</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45983.869221180554</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45983.869221180554</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45983.869221180554</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45983.869221180554</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45983.869221180554</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45983.869221180554</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45983.869221180554</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45983.869221180554</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45983.869221180554</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45983.869221180554</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45983.869221180554</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45983.869221180554</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45983.869221180554</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45983.869221180554</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45983.869221180554</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45983.869221180554</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45983.869221180554</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45983.869221180554</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45983.869221180554</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45983.869221180554</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45983.869221180554</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45983.869221180554</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45983.869221180554</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45983.869221180554</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45983.869221180554</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45983.869221180554</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45983.869221180554</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45983.869221180554</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45983.869221180554</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45983.869221180554</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45983.869221180554</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45983.869221180554</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45983.869221180554</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45983.869221180554</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45983.869221180554</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45983.869221180554</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45983.869221180554</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45983.869221180554</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45983.869221180554</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45983.869221180554</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45983.869221180554</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45983.869221180554</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45983.869221180554</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45983.869221180554</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3"/>
        <v>45983.869221180554</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3"/>
        <v>45983.869221180554</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3"/>
        <v>45983.869221180554</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3"/>
        <v>45983.869221180554</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3"/>
        <v>45983.869221180554</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ref="G247:G310" ca="1" si="4">IFERROR(NOW()-F247,"-")</f>
        <v>45983.869221180554</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45983.869221180554</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45983.869221180554</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45983.869221180554</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45983.869221180554</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45983.869221180554</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45983.869221180554</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45983.869221180554</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45983.869221180554</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45983.869221180554</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45983.869221180554</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45983.869221180554</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45983.869221180554</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45983.869221180554</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45983.869221180554</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45983.869221180554</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45983.869221180554</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45983.869221180554</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45983.869221180554</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45983.869221180554</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45983.869221180554</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45983.869221180554</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45983.869221180554</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45983.869221180554</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45983.869221180554</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45983.869221180554</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45983.869221180554</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45983.869221180554</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45983.869221180554</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45983.869221180554</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45983.869221180554</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45983.869221180554</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45983.869221180554</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45983.869221180554</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45983.869221180554</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45983.869221180554</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45983.869221180554</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45983.869221180554</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45983.869221180554</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45983.869221180554</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45983.869221180554</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45983.869221180554</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45983.869221180554</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45983.869221180554</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45983.869221180554</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45983.869221180554</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45983.869221180554</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45983.869221180554</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45983.869221180554</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45983.869221180554</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45983.869221180554</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45983.869221180554</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45983.869221180554</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45983.869221180554</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45983.869221180554</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45983.869221180554</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45983.869221180554</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45983.869221180554</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45983.869221180554</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4"/>
        <v>45983.869221180554</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4"/>
        <v>45983.869221180554</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4"/>
        <v>45983.869221180554</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4"/>
        <v>45983.869221180554</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4"/>
        <v>45983.869221180554</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ref="G311:G374" ca="1" si="5">IFERROR(NOW()-F311,"-")</f>
        <v>45983.869221180554</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45983.869221180554</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45983.869221180554</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45983.869221180554</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45983.869221180554</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45983.869221180554</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45983.869221180554</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45983.869221180554</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45983.869221180554</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45983.869221180554</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45983.869221180554</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45983.869221180554</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45983.869221180554</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45983.869221180554</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45983.869221180554</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45983.869221180554</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45983.869221180554</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45983.869221180554</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45983.869221180554</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45983.869221180554</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45983.869221180554</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45983.869221180554</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45983.869221180554</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45983.869221180554</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45983.869221180554</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45983.869221180554</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45983.869221180554</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45983.869221180554</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45983.869221180554</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45983.869221180554</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45983.869221180554</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45983.869221180554</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45983.869221180554</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45983.869221180554</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45983.869221180554</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45983.869221180554</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45983.869221180554</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45983.869221180554</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45983.869221180554</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45983.869221180554</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45983.869221180554</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45983.869221180554</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45983.869221180554</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45983.869221180554</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45983.869221180554</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45983.869221180554</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45983.869221180554</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45983.869221180554</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45983.869221180554</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45983.869221180554</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45983.869221180554</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45983.869221180554</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45983.869221180554</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45983.869221180554</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45983.869221180554</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45983.869221180554</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45983.869221180554</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45983.869221180554</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45983.869221180554</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5"/>
        <v>45983.869221180554</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5"/>
        <v>45983.869221180554</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5"/>
        <v>45983.869221180554</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5"/>
        <v>45983.869221180554</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5"/>
        <v>45983.869221180554</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ref="G375:G438" ca="1" si="6">IFERROR(NOW()-F375,"-")</f>
        <v>45983.869221180554</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45983.869221180554</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45983.869221180554</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45983.869221180554</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45983.869221180554</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45983.869221180554</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45983.869221180554</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45983.869221180554</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45983.869221180554</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45983.869221180554</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45983.869221180554</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45983.869221180554</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45983.869221180554</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45983.869221180554</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45983.869221180554</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45983.869221180554</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45983.869221180554</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45983.869221180554</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45983.869221180554</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45983.869221180554</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45983.869221180554</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45983.869221180554</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45983.869221180554</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45983.869221180554</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45983.869221180554</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45983.869221180554</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45983.869221180554</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45983.869221180554</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45983.869221180554</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45983.869221180554</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45983.869221180554</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45983.869221180554</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45983.869221180554</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45983.869221180554</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45983.869221180554</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45983.869221180554</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45983.869221180554</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45983.869221180554</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45983.869221180554</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45983.869221180554</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45983.869221180554</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45983.869221180554</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45983.869221180554</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45983.869221180554</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45983.869221180554</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45983.869221180554</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45983.869221180554</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45983.869221180554</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45983.869221180554</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45983.869221180554</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45983.869221180554</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45983.869221180554</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45983.869221180554</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45983.869221180554</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45983.869221180554</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45983.869221180554</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45983.869221180554</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45983.869221180554</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45983.869221180554</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6"/>
        <v>45983.869221180554</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6"/>
        <v>45983.869221180554</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6"/>
        <v>45983.869221180554</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6"/>
        <v>45983.869221180554</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6"/>
        <v>45983.869221180554</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ref="G439:G502" ca="1" si="7">IFERROR(NOW()-F439,"-")</f>
        <v>45983.869221180554</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45983.869221180554</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45983.869221180554</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45983.869221180554</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45983.869221180554</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45983.869221180554</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45983.869221180554</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45983.869221180554</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45983.869221180554</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45983.869221180554</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45983.869221180554</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45983.869221180554</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45983.869221180554</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45983.869221180554</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45983.869221180554</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45983.869221180554</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45983.869221180554</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45983.869221180554</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45983.869221180554</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45983.869221180554</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45983.869221180554</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45983.869221180554</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45983.869221180554</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45983.869221180554</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45983.869221180554</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45983.869221180554</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45983.869221180554</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45983.869221180554</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45983.869221180554</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45983.869221180554</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45983.869221180554</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45983.869221180554</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45983.869221180554</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45983.869221180554</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45983.869221180554</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45983.869221180554</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45983.869221180554</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45983.869221180554</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45983.869221180554</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45983.869221180554</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45983.869221180554</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45983.869221180554</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45983.869221180554</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45983.869221180554</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45983.869221180554</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45983.869221180554</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45983.869221180554</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45983.869221180554</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45983.869221180554</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45983.869221180554</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45983.869221180554</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45983.869221180554</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45983.869221180554</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45983.869221180554</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45983.869221180554</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45983.869221180554</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45983.869221180554</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45983.869221180554</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45983.869221180554</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7"/>
        <v>45983.869221180554</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7"/>
        <v>45983.869221180554</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7"/>
        <v>45983.869221180554</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7"/>
        <v>45983.869221180554</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7"/>
        <v>45983.869221180554</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ref="G503:G566" ca="1" si="8">IFERROR(NOW()-F503,"-")</f>
        <v>45983.869221180554</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45983.869221180554</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45983.869221180554</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45983.869221180554</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45983.869221180554</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45983.869221180554</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45983.869221180554</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45983.869221180554</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45983.869221180554</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45983.869221180554</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45983.869221180554</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45983.869221180554</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45983.869221180554</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45983.869221180554</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45983.869221180554</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45983.869221180554</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45983.869221180554</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45983.869221180554</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45983.869221180554</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45983.869221180554</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45983.869221180554</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45983.869221180554</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45983.869221180554</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45983.869221180554</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45983.869221180554</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45983.869221180554</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45983.869221180554</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45983.869221180554</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45983.869221180554</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45983.869221180554</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45983.869221180554</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45983.869221180554</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45983.869221180554</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45983.869221180554</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45983.869221180554</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45983.869221180554</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45983.869221180554</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45983.869221180554</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45983.869221180554</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45983.869221180554</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45983.869221180554</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45983.869221180554</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45983.869221180554</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45983.869221180554</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45983.869221180554</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45983.869221180554</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45983.869221180554</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45983.869221180554</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45983.869221180554</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45983.869221180554</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45983.869221180554</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45983.869221180554</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45983.869221180554</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45983.869221180554</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45983.869221180554</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45983.869221180554</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45983.869221180554</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45983.869221180554</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45983.869221180554</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8"/>
        <v>45983.869221180554</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8"/>
        <v>45983.869221180554</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8"/>
        <v>45983.869221180554</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8"/>
        <v>45983.869221180554</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8"/>
        <v>45983.869221180554</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ref="G567:G630" ca="1" si="9">IFERROR(NOW()-F567,"-")</f>
        <v>45983.869221180554</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45983.869221180554</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45983.869221180554</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45983.869221180554</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45983.869221180554</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45983.869221180554</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45983.869221180554</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45983.869221180554</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45983.869221180554</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45983.869221180554</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45983.869221180554</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45983.869221180554</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45983.869221180554</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45983.869221180554</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45983.869221180554</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45983.869221180554</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45983.869221180554</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45983.869221180554</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45983.869221180554</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45983.869221180554</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45983.869221180554</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45983.869221180554</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45983.869221180554</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45983.869221180554</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45983.869221180554</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45983.869221180554</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45983.869221180554</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45983.869221180554</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45983.869221180554</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45983.869221180554</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45983.869221180554</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45983.869221180554</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45983.869221180554</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45983.869221180554</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45983.869221180554</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45983.869221180554</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45983.869221180554</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45983.869221180554</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45983.869221180554</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45983.869221180554</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45983.869221180554</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45983.869221180554</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45983.869221180554</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45983.869221180554</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45983.869221180554</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45983.869221180554</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45983.869221180554</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45983.869221180554</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45983.869221180554</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45983.869221180554</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45983.869221180554</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45983.869221180554</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45983.869221180554</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45983.869221180554</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45983.869221180554</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45983.869221180554</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45983.869221180554</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45983.869221180554</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45983.869221180554</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9"/>
        <v>45983.869221180554</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9"/>
        <v>45983.869221180554</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9"/>
        <v>45983.869221180554</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9"/>
        <v>45983.869221180554</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9"/>
        <v>45983.869221180554</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ref="G631:G694" ca="1" si="10">IFERROR(NOW()-F631,"-")</f>
        <v>45983.869221180554</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45983.869221180554</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45983.869221180554</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45983.869221180554</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45983.869221180554</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45983.869221180554</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45983.869221180554</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45983.869221180554</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45983.869221180554</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45983.869221180554</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45983.869221180554</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45983.869221180554</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45983.869221180554</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45983.869221180554</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45983.869221180554</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45983.869221180554</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45983.869221180554</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45983.869221180554</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45983.869221180554</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45983.869221180554</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45983.869221180554</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45983.869221180554</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45983.869221180554</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45983.869221180554</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45983.869221180554</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45983.869221180554</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45983.869221180554</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45983.869221180554</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45983.869221180554</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45983.869221180554</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45983.869221180554</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45983.869221180554</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45983.869221180554</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45983.869221180554</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45983.869221180554</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45983.869221180554</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45983.869221180554</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45983.869221180554</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45983.869221180554</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45983.869221180554</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45983.869221180554</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45983.869221180554</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45983.869221180554</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45983.869221180554</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45983.869221180554</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45983.869221180554</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45983.869221180554</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45983.869221180554</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45983.869221180554</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45983.869221180554</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45983.869221180554</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45983.869221180554</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45983.869221180554</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45983.869221180554</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45983.869221180554</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45983.869221180554</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45983.869221180554</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45983.869221180554</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45983.869221180554</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0"/>
        <v>45983.869221180554</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0"/>
        <v>45983.869221180554</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0"/>
        <v>45983.869221180554</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0"/>
        <v>45983.869221180554</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0"/>
        <v>45983.869221180554</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ref="G695:G758" ca="1" si="11">IFERROR(NOW()-F695,"-")</f>
        <v>45983.869221180554</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45983.869221180554</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45983.869221180554</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45983.869221180554</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45983.869221180554</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45983.869221180554</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45983.869221180554</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45983.869221180554</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45983.869221180554</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45983.869221180554</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45983.869221180554</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45983.869221180554</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45983.869221180554</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45983.869221180554</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45983.869221180554</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45983.869221180554</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45983.869221180554</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45983.869221180554</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45983.869221180554</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45983.869221180554</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45983.869221180554</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45983.869221180554</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45983.869221180554</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45983.869221180554</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45983.869221180554</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45983.869221180554</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45983.869221180554</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45983.869221180554</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45983.869221180554</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45983.869221180554</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45983.869221180554</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45983.869221180554</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45983.869221180554</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45983.869221180554</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45983.869221180554</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45983.869221180554</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45983.869221180554</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45983.869221180554</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45983.869221180554</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45983.869221180554</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45983.869221180554</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45983.869221180554</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45983.869221180554</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45983.869221180554</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45983.869221180554</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45983.869221180554</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45983.869221180554</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45983.869221180554</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45983.869221180554</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45983.869221180554</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45983.869221180554</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45983.869221180554</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45983.869221180554</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45983.869221180554</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45983.869221180554</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45983.869221180554</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45983.869221180554</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45983.869221180554</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45983.869221180554</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1"/>
        <v>45983.869221180554</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1"/>
        <v>45983.869221180554</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1"/>
        <v>45983.869221180554</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1"/>
        <v>45983.869221180554</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1"/>
        <v>45983.869221180554</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ref="G759:G822" ca="1" si="12">IFERROR(NOW()-F759,"-")</f>
        <v>45983.869221180554</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45983.869221180554</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45983.869221180554</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45983.869221180554</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45983.869221180554</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45983.869221180554</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45983.869221180554</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45983.869221180554</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45983.869221180554</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45983.869221180554</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45983.869221180554</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45983.869221180554</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45983.869221180554</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45983.869221180554</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45983.869221180554</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45983.869221180554</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45983.869221180554</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45983.869221180554</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45983.869221180554</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45983.869221180554</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45983.869221180554</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45983.869221180554</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45983.869221180554</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45983.869221180554</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45983.869221180554</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45983.869221180554</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45983.869221180554</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45983.869221180554</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45983.869221180554</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45983.869221180554</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45983.869221180554</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45983.869221180554</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45983.869221180554</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45983.869221180554</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45983.869221180554</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45983.869221180554</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45983.869221180554</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45983.869221180554</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45983.869221180554</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45983.869221180554</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45983.869221180554</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45983.869221180554</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45983.869221180554</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45983.869221180554</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45983.869221180554</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45983.869221180554</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45983.869221180554</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45983.869221180554</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45983.869221180554</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45983.869221180554</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45983.869221180554</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45983.869221180554</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45983.869221180554</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45983.869221180554</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45983.869221180554</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45983.869221180554</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45983.869221180554</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45983.869221180554</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45983.869221180554</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2"/>
        <v>45983.869221180554</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2"/>
        <v>45983.869221180554</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2"/>
        <v>45983.869221180554</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2"/>
        <v>45983.869221180554</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2"/>
        <v>45983.869221180554</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ref="G823:G886" ca="1" si="13">IFERROR(NOW()-F823,"-")</f>
        <v>45983.869221180554</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45983.869221180554</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45983.869221180554</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45983.869221180554</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45983.869221180554</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45983.869221180554</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45983.869221180554</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45983.869221180554</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45983.869221180554</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45983.869221180554</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45983.869221180554</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45983.869221180554</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45983.869221180554</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45983.869221180554</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45983.869221180554</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45983.869221180554</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45983.869221180554</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45983.869221180554</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45983.869221180554</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45983.869221180554</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45983.869221180554</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45983.869221180554</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45983.869221180554</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45983.869221180554</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45983.869221180554</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45983.869221180554</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45983.869221180554</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45983.869221180554</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45983.869221180554</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45983.869221180554</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45983.869221180554</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45983.869221180554</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45983.869221180554</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45983.869221180554</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45983.869221180554</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45983.869221180554</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45983.869221180554</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45983.869221180554</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45983.869221180554</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45983.869221180554</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45983.869221180554</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45983.869221180554</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45983.869221180554</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45983.869221180554</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45983.869221180554</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45983.869221180554</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45983.869221180554</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45983.869221180554</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45983.869221180554</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45983.869221180554</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45983.869221180554</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45983.869221180554</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45983.869221180554</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45983.869221180554</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45983.869221180554</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45983.869221180554</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45983.869221180554</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45983.869221180554</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45983.869221180554</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3"/>
        <v>45983.869221180554</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3"/>
        <v>45983.869221180554</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3"/>
        <v>45983.869221180554</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3"/>
        <v>45983.869221180554</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3"/>
        <v>45983.869221180554</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ref="G887:G950" ca="1" si="14">IFERROR(NOW()-F887,"-")</f>
        <v>45983.869221180554</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45983.869221180554</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45983.869221180554</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45983.869221180554</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45983.869221180554</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45983.869221180554</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45983.869221180554</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45983.869221180554</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45983.869221180554</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45983.869221180554</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45983.869221180554</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45983.869221180554</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45983.869221180554</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45983.869221180554</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45983.869221180554</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45983.869221180554</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45983.869221180554</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45983.869221180554</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45983.869221180554</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45983.869221180554</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45983.869221180554</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45983.869221180554</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45983.869221180554</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45983.869221180554</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45983.869221180554</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45983.869221180554</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45983.869221180554</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45983.869221180554</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45983.869221180554</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45983.869221180554</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45983.869221180554</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45983.869221180554</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45983.869221180554</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45983.869221180554</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45983.869221180554</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45983.869221180554</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45983.869221180554</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45983.869221180554</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45983.869221180554</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45983.869221180554</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45983.869221180554</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45983.869221180554</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45983.869221180554</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45983.869221180554</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45983.869221180554</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45983.869221180554</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45983.869221180554</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45983.869221180554</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45983.869221180554</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45983.869221180554</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45983.869221180554</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45983.869221180554</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45983.869221180554</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45983.869221180554</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45983.869221180554</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45983.869221180554</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45983.869221180554</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45983.869221180554</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45983.869221180554</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4"/>
        <v>45983.869221180554</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4"/>
        <v>45983.869221180554</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4"/>
        <v>45983.869221180554</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4"/>
        <v>45983.869221180554</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4"/>
        <v>45983.869221180554</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ref="G951:G965" ca="1" si="15">IFERROR(NOW()-F951,"-")</f>
        <v>45983.869221180554</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45983.869221180554</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45983.869221180554</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45983.869221180554</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45983.869221180554</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45983.869221180554</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45983.869221180554</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45983.869221180554</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45983.869221180554</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45983.869221180554</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t="str">
        <f>IFERROR(VLOOKUP(#REF!,DB!#REF!,7,0),"")</f>
        <v/>
      </c>
      <c r="E961" s="18"/>
      <c r="F961" s="20"/>
      <c r="G961" s="21">
        <f t="shared" ca="1" si="15"/>
        <v>45983.869221180554</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t="str">
        <f>IFERROR(VLOOKUP(#REF!,DB!#REF!,7,0),"")</f>
        <v/>
      </c>
      <c r="E962" s="18"/>
      <c r="F962" s="20"/>
      <c r="G962" s="21">
        <f t="shared" ca="1" si="15"/>
        <v>45983.869221180554</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t="str">
        <f>IFERROR(VLOOKUP(#REF!,DB!#REF!,7,0),"")</f>
        <v/>
      </c>
      <c r="E963" s="18"/>
      <c r="F963" s="20"/>
      <c r="G963" s="21">
        <f t="shared" ca="1" si="15"/>
        <v>45983.869221180554</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t="str">
        <f>IFERROR(VLOOKUP(#REF!,DB!#REF!,7,0),"")</f>
        <v/>
      </c>
      <c r="E964" s="18"/>
      <c r="F964" s="20"/>
      <c r="G964" s="21">
        <f t="shared" ca="1" si="15"/>
        <v>45983.869221180554</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t="str">
        <f>IFERROR(VLOOKUP(#REF!,DB!#REF!,7,0),"")</f>
        <v/>
      </c>
      <c r="E965" s="18"/>
      <c r="F965" s="20"/>
      <c r="G965" s="21">
        <f t="shared" ca="1" si="15"/>
        <v>45983.869221180554</v>
      </c>
      <c r="H965" s="22"/>
      <c r="I965" s="19" t="str">
        <f>IFERROR(VLOOKUP(D965,DB!A:F,6,0),"")</f>
        <v/>
      </c>
      <c r="J965" s="18" t="str">
        <f>IFERROR(VLOOKUP(D965,DB!A:G,7,0),"")</f>
        <v/>
      </c>
      <c r="K965" s="45"/>
      <c r="L965" s="23" t="str">
        <f>IFERROR(VLOOKUP(D965,DB!A:I,9,0),"")</f>
        <v/>
      </c>
    </row>
  </sheetData>
  <dataValidations count="2">
    <dataValidation allowBlank="1" showInputMessage="1" showErrorMessage="1" sqref="E1" xr:uid="{5914219A-CB83-432D-936A-CC0CB6F3982A}"/>
    <dataValidation type="list" allowBlank="1" showInputMessage="1" showErrorMessage="1" sqref="E2:E96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33"/>
  <sheetViews>
    <sheetView workbookViewId="0">
      <selection activeCell="E11" sqref="E11"/>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39107</v>
      </c>
      <c r="B2" s="91" t="str">
        <f>IFERROR(VLOOKUP(D2,DB!A:K,11,0),"")</f>
        <v>R4</v>
      </c>
      <c r="C2" s="93">
        <v>1</v>
      </c>
      <c r="D2" s="91" t="s">
        <v>35092</v>
      </c>
      <c r="E2" s="94" t="s">
        <v>39021</v>
      </c>
      <c r="F2" s="95">
        <v>45703.480717592596</v>
      </c>
      <c r="G2" s="96">
        <f ca="1">IFERROR(NOW()-F2,"")</f>
        <v>280.38850358795753</v>
      </c>
      <c r="H2" s="95">
        <v>45703.474768518521</v>
      </c>
      <c r="I2" s="95" t="str">
        <f>IFERROR(VLOOKUP(D2,DB!A:F,6,0),"")</f>
        <v>SCECO</v>
      </c>
      <c r="J2" s="95" t="str">
        <f>IFERROR(VLOOKUP(D2,DB!A:G,7,0),"")</f>
        <v>Dead</v>
      </c>
      <c r="K2" s="97" t="s">
        <v>39108</v>
      </c>
      <c r="L2" s="91" t="str">
        <f>IFERROR(VLOOKUP(D2,DB!A:I,9,0),"")</f>
        <v>Latis</v>
      </c>
    </row>
    <row r="3" spans="1:16" ht="15" customHeight="1">
      <c r="A3" s="113" t="s">
        <v>39109</v>
      </c>
      <c r="B3" s="113" t="str">
        <f>IFERROR(VLOOKUP(D3,DB!A:K,11,0),"")</f>
        <v>R4</v>
      </c>
      <c r="C3" s="93">
        <v>2</v>
      </c>
      <c r="D3" s="91" t="s">
        <v>36350</v>
      </c>
      <c r="E3" s="94" t="s">
        <v>39102</v>
      </c>
      <c r="F3" s="95">
        <v>45983.73951388889</v>
      </c>
      <c r="G3" s="96">
        <f t="shared" ref="G3" ca="1" si="0">IFERROR(NOW()-F3,"")</f>
        <v>0.12970729166409001</v>
      </c>
      <c r="H3" s="95">
        <v>45983.723113425927</v>
      </c>
      <c r="I3" s="113" t="str">
        <f>IFERROR(VLOOKUP(D3,DB!A:F,6,0),"")</f>
        <v>Generator-SG</v>
      </c>
      <c r="J3" s="113" t="str">
        <f>IFERROR(VLOOKUP(D3,DB!A:G,7,0),"")</f>
        <v>No BB Shifted</v>
      </c>
      <c r="K3" s="97" t="s">
        <v>39110</v>
      </c>
      <c r="L3" s="91" t="str">
        <f>IFERROR(VLOOKUP(D3,DB!A:I,9,0),"")</f>
        <v>Latis</v>
      </c>
    </row>
    <row r="4" spans="1:16" ht="15" customHeight="1">
      <c r="A4" s="113" t="s">
        <v>39111</v>
      </c>
      <c r="B4" s="113" t="str">
        <f>IFERROR(VLOOKUP(D4,DB!A:K,11,0),"")</f>
        <v>R4</v>
      </c>
      <c r="C4" s="93">
        <v>5</v>
      </c>
      <c r="D4" s="91" t="s">
        <v>36648</v>
      </c>
      <c r="E4" s="94" t="s">
        <v>39021</v>
      </c>
      <c r="F4" s="95">
        <v>45983.777233796296</v>
      </c>
      <c r="G4" s="96">
        <f t="shared" ref="G4:G67" ca="1" si="1">IFERROR(NOW()-F4,"")</f>
        <v>9.1987384257663507E-2</v>
      </c>
      <c r="H4" s="95">
        <v>45983.768900462965</v>
      </c>
      <c r="I4" s="113" t="str">
        <f>IFERROR(VLOOKUP(D4,DB!A:F,6,0),"")</f>
        <v>Generator-SG</v>
      </c>
      <c r="J4" s="113" t="str">
        <f>IFERROR(VLOOKUP(D4,DB!A:G,7,0),"")</f>
        <v>In progress</v>
      </c>
      <c r="K4" s="97" t="s">
        <v>39112</v>
      </c>
      <c r="L4" s="91" t="str">
        <f>IFERROR(VLOOKUP(D4,DB!A:I,9,0),"")</f>
        <v>Latis</v>
      </c>
    </row>
    <row r="5" spans="1:16" ht="30" customHeight="1">
      <c r="A5" s="113" t="s">
        <v>39113</v>
      </c>
      <c r="B5" s="113" t="str">
        <f>IFERROR(VLOOKUP(D5,DB!A:K,11,0),"")</f>
        <v>R4</v>
      </c>
      <c r="C5" s="93">
        <v>1</v>
      </c>
      <c r="D5" s="91" t="s">
        <v>32088</v>
      </c>
      <c r="E5" s="94" t="s">
        <v>39021</v>
      </c>
      <c r="F5" s="95">
        <v>45983.859861111108</v>
      </c>
      <c r="G5" s="96">
        <f t="shared" ca="1" si="1"/>
        <v>9.3600694453925826E-3</v>
      </c>
      <c r="H5" s="95">
        <v>45983.854305555556</v>
      </c>
      <c r="I5" s="113" t="str">
        <f>IFERROR(VLOOKUP(D5,DB!A:F,6,0),"")</f>
        <v>SCECO</v>
      </c>
      <c r="J5" s="113" t="str">
        <f>IFERROR(VLOOKUP(D5,DB!A:G,7,0),"")</f>
        <v>Dead</v>
      </c>
      <c r="K5" s="97" t="s">
        <v>39114</v>
      </c>
      <c r="L5" s="91" t="str">
        <f>IFERROR(VLOOKUP(D5,DB!A:I,9,0),"")</f>
        <v>Latis</v>
      </c>
    </row>
    <row r="6" spans="1:16" ht="15" customHeight="1">
      <c r="A6" s="113"/>
      <c r="B6" s="113" t="str">
        <f>IFERROR(VLOOKUP(D6,DB!A:K,11,0),"")</f>
        <v/>
      </c>
      <c r="C6" s="93"/>
      <c r="D6" s="91"/>
      <c r="E6" s="94"/>
      <c r="F6" s="95"/>
      <c r="G6" s="96">
        <f t="shared" ca="1" si="1"/>
        <v>45983.869221180554</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1"/>
        <v>45983.869221180554</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1"/>
        <v>45983.869221180554</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1"/>
        <v>45983.869221180554</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1"/>
        <v>45983.869221180554</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1"/>
        <v>45983.869221180554</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1"/>
        <v>45983.869221180554</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1"/>
        <v>45983.869221180554</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1"/>
        <v>45983.869221180554</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1"/>
        <v>45983.869221180554</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1"/>
        <v>45983.869221180554</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1"/>
        <v>45983.869221180554</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1"/>
        <v>45983.869221180554</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1"/>
        <v>45983.869221180554</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1"/>
        <v>45983.869221180554</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1"/>
        <v>45983.869221180554</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1"/>
        <v>45983.869221180554</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1"/>
        <v>45983.869221180554</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1"/>
        <v>45983.869221180554</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1"/>
        <v>45983.869221180554</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45983.869221180554</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45983.869221180554</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45983.869221180554</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45983.869221180554</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45983.869221180554</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45983.869221180554</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45983.869221180554</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45983.869221180554</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45983.869221180554</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45983.869221180554</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45983.869221180554</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45983.869221180554</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45983.869221180554</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45983.869221180554</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45983.869221180554</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45983.869221180554</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45983.869221180554</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45983.869221180554</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45983.869221180554</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45983.869221180554</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45983.869221180554</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45983.869221180554</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45983.869221180554</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45983.869221180554</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45983.869221180554</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45983.869221180554</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45983.869221180554</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45983.869221180554</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45983.869221180554</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45983.869221180554</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45983.869221180554</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45983.869221180554</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45983.869221180554</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45983.869221180554</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45983.869221180554</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45983.869221180554</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45983.869221180554</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45983.869221180554</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45983.869221180554</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45983.869221180554</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45983.869221180554</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45983.869221180554</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ref="G68:G131" ca="1" si="2">IFERROR(NOW()-F68,"")</f>
        <v>45983.869221180554</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2"/>
        <v>45983.869221180554</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2"/>
        <v>45983.869221180554</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2"/>
        <v>45983.869221180554</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2"/>
        <v>45983.869221180554</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2"/>
        <v>45983.869221180554</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2"/>
        <v>45983.869221180554</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2"/>
        <v>45983.869221180554</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2"/>
        <v>45983.869221180554</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2"/>
        <v>45983.869221180554</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2"/>
        <v>45983.869221180554</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2"/>
        <v>45983.869221180554</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2"/>
        <v>45983.869221180554</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2"/>
        <v>45983.869221180554</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2"/>
        <v>45983.869221180554</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2"/>
        <v>45983.869221180554</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2"/>
        <v>45983.869221180554</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2"/>
        <v>45983.869221180554</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2"/>
        <v>45983.869221180554</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2"/>
        <v>45983.869221180554</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2"/>
        <v>45983.869221180554</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2"/>
        <v>45983.869221180554</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45983.869221180554</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45983.869221180554</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45983.869221180554</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45983.869221180554</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45983.869221180554</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45983.869221180554</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45983.869221180554</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45983.869221180554</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45983.869221180554</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45983.869221180554</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45983.869221180554</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45983.869221180554</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45983.869221180554</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45983.869221180554</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45983.869221180554</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45983.869221180554</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45983.869221180554</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45983.869221180554</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45983.869221180554</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45983.869221180554</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45983.869221180554</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45983.869221180554</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45983.869221180554</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45983.869221180554</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45983.869221180554</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45983.869221180554</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45983.869221180554</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45983.869221180554</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45983.869221180554</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45983.869221180554</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45983.869221180554</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45983.869221180554</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45983.869221180554</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45983.869221180554</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45983.869221180554</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45983.869221180554</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45983.869221180554</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45983.869221180554</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45983.869221180554</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45983.869221180554</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45983.869221180554</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45983.869221180554</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ref="G132:G195" ca="1" si="3">IFERROR(NOW()-F132,"")</f>
        <v>45983.869221180554</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3"/>
        <v>45983.869221180554</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3"/>
        <v>45983.869221180554</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3"/>
        <v>45983.869221180554</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3"/>
        <v>45983.869221180554</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3"/>
        <v>45983.869221180554</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3"/>
        <v>45983.869221180554</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3"/>
        <v>45983.869221180554</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3"/>
        <v>45983.869221180554</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3"/>
        <v>45983.869221180554</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3"/>
        <v>45983.869221180554</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3"/>
        <v>45983.869221180554</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3"/>
        <v>45983.869221180554</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3"/>
        <v>45983.869221180554</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3"/>
        <v>45983.869221180554</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3"/>
        <v>45983.869221180554</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3"/>
        <v>45983.869221180554</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3"/>
        <v>45983.869221180554</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3"/>
        <v>45983.869221180554</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3"/>
        <v>45983.869221180554</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3"/>
        <v>45983.869221180554</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3"/>
        <v>45983.869221180554</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45983.869221180554</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45983.869221180554</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45983.869221180554</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45983.869221180554</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45983.869221180554</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45983.869221180554</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45983.869221180554</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45983.869221180554</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45983.869221180554</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45983.869221180554</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45983.869221180554</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45983.869221180554</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45983.869221180554</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45983.869221180554</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45983.869221180554</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45983.869221180554</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45983.869221180554</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45983.869221180554</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45983.869221180554</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45983.869221180554</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45983.869221180554</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45983.869221180554</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45983.869221180554</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45983.869221180554</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45983.869221180554</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45983.869221180554</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45983.869221180554</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45983.869221180554</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45983.869221180554</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45983.869221180554</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45983.869221180554</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45983.869221180554</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45983.869221180554</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45983.869221180554</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45983.869221180554</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45983.869221180554</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45983.869221180554</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45983.869221180554</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45983.869221180554</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45983.869221180554</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45983.869221180554</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45983.869221180554</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ref="G196:G259" ca="1" si="4">IFERROR(NOW()-F196,"")</f>
        <v>45983.869221180554</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4"/>
        <v>45983.869221180554</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4"/>
        <v>45983.869221180554</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4"/>
        <v>45983.869221180554</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4"/>
        <v>45983.869221180554</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4"/>
        <v>45983.869221180554</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4"/>
        <v>45983.869221180554</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4"/>
        <v>45983.869221180554</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4"/>
        <v>45983.869221180554</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4"/>
        <v>45983.869221180554</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4"/>
        <v>45983.869221180554</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4"/>
        <v>45983.869221180554</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4"/>
        <v>45983.869221180554</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4"/>
        <v>45983.869221180554</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4"/>
        <v>45983.869221180554</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4"/>
        <v>45983.869221180554</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4"/>
        <v>45983.869221180554</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4"/>
        <v>45983.869221180554</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4"/>
        <v>45983.869221180554</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4"/>
        <v>45983.869221180554</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4"/>
        <v>45983.869221180554</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4"/>
        <v>45983.869221180554</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45983.869221180554</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45983.869221180554</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45983.869221180554</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45983.869221180554</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45983.869221180554</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45983.869221180554</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45983.869221180554</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45983.869221180554</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45983.869221180554</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45983.869221180554</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45983.869221180554</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45983.869221180554</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45983.869221180554</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45983.869221180554</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45983.869221180554</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45983.869221180554</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45983.869221180554</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45983.869221180554</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45983.869221180554</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45983.869221180554</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45983.869221180554</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45983.869221180554</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45983.869221180554</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45983.869221180554</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45983.869221180554</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45983.869221180554</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45983.869221180554</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45983.869221180554</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45983.869221180554</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45983.869221180554</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45983.869221180554</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45983.869221180554</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45983.869221180554</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45983.869221180554</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45983.869221180554</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45983.869221180554</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45983.869221180554</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45983.869221180554</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45983.869221180554</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45983.869221180554</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45983.869221180554</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45983.869221180554</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ref="G260:G323" ca="1" si="5">IFERROR(NOW()-F260,"")</f>
        <v>45983.869221180554</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5"/>
        <v>45983.869221180554</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5"/>
        <v>45983.869221180554</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5"/>
        <v>45983.869221180554</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5"/>
        <v>45983.869221180554</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5"/>
        <v>45983.869221180554</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5"/>
        <v>45983.869221180554</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5"/>
        <v>45983.869221180554</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5"/>
        <v>45983.869221180554</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5"/>
        <v>45983.869221180554</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5"/>
        <v>45983.869221180554</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5"/>
        <v>45983.869221180554</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5"/>
        <v>45983.869221180554</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5"/>
        <v>45983.869221180554</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5"/>
        <v>45983.869221180554</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5"/>
        <v>45983.869221180554</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5"/>
        <v>45983.869221180554</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5"/>
        <v>45983.869221180554</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5"/>
        <v>45983.869221180554</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5"/>
        <v>45983.869221180554</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5"/>
        <v>45983.869221180554</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5"/>
        <v>45983.869221180554</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45983.869221180554</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45983.869221180554</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45983.869221180554</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45983.869221180554</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45983.869221180554</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45983.869221180554</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45983.869221180554</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45983.869221180554</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45983.869221180554</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45983.869221180554</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45983.869221180554</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45983.869221180554</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45983.869221180554</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45983.869221180554</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45983.869221180554</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45983.869221180554</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45983.869221180554</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45983.869221180554</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45983.869221180554</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45983.869221180554</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45983.869221180554</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45983.869221180554</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45983.869221180554</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45983.869221180554</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45983.869221180554</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45983.869221180554</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45983.869221180554</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45983.869221180554</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45983.869221180554</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45983.869221180554</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45983.869221180554</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45983.869221180554</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45983.869221180554</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45983.869221180554</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45983.869221180554</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45983.869221180554</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45983.869221180554</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45983.869221180554</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45983.869221180554</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45983.869221180554</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45983.869221180554</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45983.869221180554</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ref="G324:G387" ca="1" si="6">IFERROR(NOW()-F324,"")</f>
        <v>45983.869221180554</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6"/>
        <v>45983.869221180554</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6"/>
        <v>45983.869221180554</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6"/>
        <v>45983.869221180554</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6"/>
        <v>45983.869221180554</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6"/>
        <v>45983.869221180554</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6"/>
        <v>45983.869221180554</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6"/>
        <v>45983.869221180554</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6"/>
        <v>45983.869221180554</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6"/>
        <v>45983.869221180554</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6"/>
        <v>45983.869221180554</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6"/>
        <v>45983.869221180554</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6"/>
        <v>45983.869221180554</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6"/>
        <v>45983.869221180554</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6"/>
        <v>45983.869221180554</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6"/>
        <v>45983.869221180554</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6"/>
        <v>45983.869221180554</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6"/>
        <v>45983.869221180554</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6"/>
        <v>45983.869221180554</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6"/>
        <v>45983.869221180554</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6"/>
        <v>45983.869221180554</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6"/>
        <v>45983.869221180554</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45983.869221180554</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45983.869221180554</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45983.869221180554</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45983.869221180554</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45983.869221180554</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45983.869221180554</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45983.869221180554</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45983.869221180554</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45983.869221180554</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45983.869221180554</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45983.869221180554</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45983.869221180554</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45983.869221180554</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45983.869221180554</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45983.869221180554</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45983.869221180554</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45983.869221180554</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45983.869221180554</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45983.869221180554</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45983.869221180554</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45983.869221180554</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45983.869221180554</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45983.869221180554</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45983.869221180554</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45983.869221180554</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45983.869221180554</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45983.869221180554</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45983.869221180554</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45983.869221180554</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45983.869221180554</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45983.869221180554</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45983.869221180554</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45983.869221180554</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45983.869221180554</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45983.869221180554</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45983.869221180554</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45983.869221180554</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45983.869221180554</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45983.869221180554</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45983.869221180554</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45983.869221180554</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45983.869221180554</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ref="G388:G433" ca="1" si="7">IFERROR(NOW()-F388,"")</f>
        <v>45983.869221180554</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7"/>
        <v>45983.869221180554</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7"/>
        <v>45983.869221180554</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7"/>
        <v>45983.869221180554</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7"/>
        <v>45983.869221180554</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7"/>
        <v>45983.869221180554</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7"/>
        <v>45983.869221180554</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7"/>
        <v>45983.869221180554</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7"/>
        <v>45983.869221180554</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7"/>
        <v>45983.869221180554</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7"/>
        <v>45983.869221180554</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7"/>
        <v>45983.869221180554</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7"/>
        <v>45983.869221180554</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7"/>
        <v>45983.869221180554</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7"/>
        <v>45983.869221180554</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7"/>
        <v>45983.869221180554</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7"/>
        <v>45983.869221180554</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7"/>
        <v>45983.869221180554</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7"/>
        <v>45983.869221180554</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7"/>
        <v>45983.869221180554</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7"/>
        <v>45983.869221180554</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7"/>
        <v>45983.869221180554</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7"/>
        <v>45983.869221180554</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7"/>
        <v>45983.869221180554</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7"/>
        <v>45983.869221180554</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7"/>
        <v>45983.869221180554</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7"/>
        <v>45983.869221180554</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7"/>
        <v>45983.869221180554</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7"/>
        <v>45983.869221180554</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7"/>
        <v>45983.869221180554</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7"/>
        <v>45983.869221180554</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7"/>
        <v>45983.869221180554</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7"/>
        <v>45983.869221180554</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7"/>
        <v>45983.869221180554</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7"/>
        <v>45983.869221180554</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7"/>
        <v>45983.869221180554</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7"/>
        <v>45983.869221180554</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7"/>
        <v>45983.869221180554</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45983.869221180554</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45983.869221180554</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45983.869221180554</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45983.869221180554</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45983.869221180554</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7"/>
        <v>45983.869221180554</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7"/>
        <v>45983.869221180554</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7"/>
        <v>45983.869221180554</v>
      </c>
      <c r="H433" s="95"/>
      <c r="I433" s="113" t="str">
        <f>IFERROR(VLOOKUP(D433,DB!A:F,6,0),"")</f>
        <v/>
      </c>
      <c r="J433" s="113" t="str">
        <f>IFERROR(VLOOKUP(D433,DB!A:G,7,0),"")</f>
        <v/>
      </c>
      <c r="K433" s="97"/>
      <c r="L433" s="91" t="str">
        <f>IFERROR(VLOOKUP(D433,DB!A:I,9,0),"")</f>
        <v/>
      </c>
    </row>
  </sheetData>
  <dataValidations count="2">
    <dataValidation allowBlank="1" showInputMessage="1" showErrorMessage="1" sqref="E1" xr:uid="{A4F81451-56CC-4543-9497-104C4E44EE4B}"/>
    <dataValidation type="list" allowBlank="1" showInputMessage="1" showErrorMessage="1" sqref="E2:E43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97"/>
  <sheetViews>
    <sheetView workbookViewId="0">
      <selection activeCell="D8" sqref="D8"/>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39115</v>
      </c>
      <c r="B2" s="37" t="str">
        <f>IFERROR(VLOOKUP(D2,DB!A:K,11,0),"")</f>
        <v>R5</v>
      </c>
      <c r="C2" s="37">
        <v>3</v>
      </c>
      <c r="D2" s="106" t="s">
        <v>36011</v>
      </c>
      <c r="E2" s="37" t="s">
        <v>39021</v>
      </c>
      <c r="F2" s="38">
        <v>45891.832060185188</v>
      </c>
      <c r="G2" s="108">
        <f ca="1">IFERROR(NOW()-F2,"")</f>
        <v>92.037160995365412</v>
      </c>
      <c r="H2" s="38">
        <v>45891.790393518517</v>
      </c>
      <c r="I2" s="37" t="str">
        <f>IFERROR(VLOOKUP(D2,DB!A:F,6,0),"")</f>
        <v>Generator-SG</v>
      </c>
      <c r="J2" s="37" t="str">
        <f>IFERROR(VLOOKUP(D2,DB!A:G,7,0),"")</f>
        <v>Vandalized</v>
      </c>
      <c r="K2" s="37" t="s">
        <v>39116</v>
      </c>
      <c r="L2" s="37" t="str">
        <f>IFERROR(VLOOKUP(D2,DB!A:I,9,0),"")</f>
        <v>Latis</v>
      </c>
      <c r="M2" s="105"/>
    </row>
    <row r="3" spans="1:13" ht="30">
      <c r="A3" s="37" t="s">
        <v>39117</v>
      </c>
      <c r="B3" s="37" t="str">
        <f>IFERROR(VLOOKUP(D3,DB!A:K,11,0),"")</f>
        <v>R5</v>
      </c>
      <c r="C3" s="37">
        <v>1</v>
      </c>
      <c r="D3" s="37" t="s">
        <v>33268</v>
      </c>
      <c r="E3" s="37" t="s">
        <v>39102</v>
      </c>
      <c r="F3" s="38">
        <v>45926.188877314817</v>
      </c>
      <c r="G3" s="108">
        <f t="shared" ref="G3" ca="1" si="0">IFERROR(NOW()-F3,"")</f>
        <v>57.680343865737086</v>
      </c>
      <c r="H3" s="38">
        <v>45926.158159722225</v>
      </c>
      <c r="I3" s="37" t="str">
        <f>IFERROR(VLOOKUP(D3,DB!A:F,6,0),"")</f>
        <v>SCECO</v>
      </c>
      <c r="J3" s="37" t="str">
        <f>IFERROR(VLOOKUP(D3,DB!A:G,7,0),"")</f>
        <v>Good</v>
      </c>
      <c r="K3" s="37" t="s">
        <v>39118</v>
      </c>
      <c r="L3" s="37" t="str">
        <f>IFERROR(VLOOKUP(D3,DB!A:I,9,0),"")</f>
        <v>Latis</v>
      </c>
      <c r="M3" s="105"/>
    </row>
    <row r="4" spans="1:13" ht="48" customHeight="1">
      <c r="A4" s="109" t="s">
        <v>39119</v>
      </c>
      <c r="B4" s="109" t="str">
        <f>IFERROR(VLOOKUP(D4,DB!A:K,11,0),"")</f>
        <v>R5</v>
      </c>
      <c r="C4" s="109">
        <v>1</v>
      </c>
      <c r="D4" s="109" t="s">
        <v>34758</v>
      </c>
      <c r="E4" s="109" t="s">
        <v>39102</v>
      </c>
      <c r="F4" s="110">
        <v>45948.661111111112</v>
      </c>
      <c r="G4" s="111">
        <f t="shared" ref="G4" ca="1" si="1">IFERROR(NOW()-F4,"")</f>
        <v>35.208110069441318</v>
      </c>
      <c r="H4" s="110">
        <v>45948.661111111112</v>
      </c>
      <c r="I4" s="109" t="str">
        <f>IFERROR(VLOOKUP(D4,DB!A:F,6,0),"")</f>
        <v>SCECO</v>
      </c>
      <c r="J4" s="109" t="str">
        <f>IFERROR(VLOOKUP(D4,DB!A:G,7,0),"")</f>
        <v>Dead</v>
      </c>
      <c r="K4" s="109" t="s">
        <v>39120</v>
      </c>
      <c r="L4" s="109" t="str">
        <f>IFERROR(VLOOKUP(D4,DB!A:I,9,0),"")</f>
        <v>Latis</v>
      </c>
    </row>
    <row r="5" spans="1:13" s="105" customFormat="1">
      <c r="A5" s="109" t="s">
        <v>39121</v>
      </c>
      <c r="B5" s="109" t="str">
        <f>IFERROR(VLOOKUP(D5,DB!A:K,11,0),"")</f>
        <v>R5</v>
      </c>
      <c r="C5" s="109">
        <v>1</v>
      </c>
      <c r="D5" s="109" t="s">
        <v>33371</v>
      </c>
      <c r="E5" s="109" t="s">
        <v>39021</v>
      </c>
      <c r="F5" s="128">
        <v>45977.514803240738</v>
      </c>
      <c r="G5" s="111">
        <f ca="1">IFERROR(NOW()-F5,"")</f>
        <v>6.3544179398159031</v>
      </c>
      <c r="H5" s="128">
        <v>45977.468807870369</v>
      </c>
      <c r="I5" s="109" t="str">
        <f>IFERROR(VLOOKUP(D5,DB!A:F,6,0),"")</f>
        <v>SCECO</v>
      </c>
      <c r="J5" s="109" t="str">
        <f>IFERROR(VLOOKUP(D5,DB!A:G,7,0),"")</f>
        <v>Weak</v>
      </c>
      <c r="K5" s="109" t="s">
        <v>39122</v>
      </c>
      <c r="L5" s="109" t="str">
        <f>IFERROR(VLOOKUP(D5,DB!A:I,9,0),"")</f>
        <v>Latis</v>
      </c>
    </row>
    <row r="6" spans="1:13" ht="30.75">
      <c r="A6" s="109" t="s">
        <v>39123</v>
      </c>
      <c r="B6" s="109" t="str">
        <f>IFERROR(VLOOKUP(D6,DB!A:K,11,0),"")</f>
        <v>R5</v>
      </c>
      <c r="C6" s="109">
        <v>1</v>
      </c>
      <c r="D6" s="109" t="s">
        <v>36518</v>
      </c>
      <c r="E6" s="109" t="s">
        <v>39021</v>
      </c>
      <c r="F6" s="128">
        <v>45981.373298611114</v>
      </c>
      <c r="G6" s="111">
        <f ca="1">IFERROR(NOW()-F6,"")</f>
        <v>2.4959225694401539</v>
      </c>
      <c r="H6" s="128">
        <v>45981.360798611109</v>
      </c>
      <c r="I6" s="109" t="str">
        <f>IFERROR(VLOOKUP(D6,DB!A:F,6,0),"")</f>
        <v>SCECO</v>
      </c>
      <c r="J6" s="109" t="str">
        <f>IFERROR(VLOOKUP(D6,DB!A:G,7,0),"")</f>
        <v>Dead</v>
      </c>
      <c r="K6" s="109" t="s">
        <v>39124</v>
      </c>
      <c r="L6" s="109" t="str">
        <f>IFERROR(VLOOKUP(D6,DB!A:I,9,0),"")</f>
        <v>Latis</v>
      </c>
    </row>
    <row r="7" spans="1:13">
      <c r="A7" s="109" t="s">
        <v>39125</v>
      </c>
      <c r="B7" s="109" t="str">
        <f>IFERROR(VLOOKUP(D7,DB!A:K,11,0),"")</f>
        <v>R5</v>
      </c>
      <c r="C7" s="109">
        <v>1</v>
      </c>
      <c r="D7" s="109" t="s">
        <v>32664</v>
      </c>
      <c r="E7" s="109" t="s">
        <v>39102</v>
      </c>
      <c r="F7" s="128">
        <v>45982.768553240741</v>
      </c>
      <c r="G7" s="111">
        <f ca="1">IFERROR(NOW()-F7,"")</f>
        <v>1.1006679398124106</v>
      </c>
      <c r="H7" s="128">
        <v>45982.753275462965</v>
      </c>
      <c r="I7" s="109" t="str">
        <f>IFERROR(VLOOKUP(D7,DB!A:F,6,0),"")</f>
        <v>SCECO</v>
      </c>
      <c r="J7" s="109" t="str">
        <f>IFERROR(VLOOKUP(D7,DB!A:G,7,0),"")</f>
        <v>Good</v>
      </c>
      <c r="K7" s="109" t="s">
        <v>39126</v>
      </c>
      <c r="L7" s="109" t="str">
        <f>IFERROR(VLOOKUP(D7,DB!A:I,9,0),"")</f>
        <v>Latis</v>
      </c>
    </row>
    <row r="8" spans="1:13">
      <c r="A8" s="109" t="s">
        <v>39127</v>
      </c>
      <c r="B8" s="109" t="str">
        <f>IFERROR(VLOOKUP(D8,DB!A:K,11,0),"")</f>
        <v>R5</v>
      </c>
      <c r="C8" s="109">
        <v>1</v>
      </c>
      <c r="D8" s="109" t="s">
        <v>15237</v>
      </c>
      <c r="E8" s="109" t="s">
        <v>39021</v>
      </c>
      <c r="F8" s="109"/>
      <c r="G8" s="111">
        <f ca="1">IFERROR(NOW()-F8,"")</f>
        <v>45983.869221180554</v>
      </c>
      <c r="H8" s="128">
        <v>45983.834201388891</v>
      </c>
      <c r="I8" s="109" t="str">
        <f>IFERROR(VLOOKUP(D8,DB!A:F,6,0),"")</f>
        <v>SCECO</v>
      </c>
      <c r="J8" s="109" t="str">
        <f>IFERROR(VLOOKUP(D8,DB!A:G,7,0),"")</f>
        <v>Dead</v>
      </c>
      <c r="K8" s="109" t="s">
        <v>39128</v>
      </c>
      <c r="L8" s="109" t="str">
        <f>IFERROR(VLOOKUP(D8,DB!A:I,9,0),"")</f>
        <v>Latis</v>
      </c>
    </row>
    <row r="9" spans="1:13">
      <c r="A9" s="109"/>
      <c r="B9" s="109" t="str">
        <f>IFERROR(VLOOKUP(D9,DB!A:K,11,0),"")</f>
        <v/>
      </c>
      <c r="C9" s="109"/>
      <c r="D9" s="109"/>
      <c r="E9" s="109"/>
      <c r="F9" s="109"/>
      <c r="G9" s="111">
        <f ca="1">IFERROR(NOW()-F9,"")</f>
        <v>45983.869221180554</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45983.869221180554</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45983.869221180554</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45983.869221180554</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45983.869221180554</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45983.869221180554</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45983.869221180554</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45983.869221180554</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45983.869221180554</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45983.869221180554</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45983.869221180554</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45983.869221180554</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45983.869221180554</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45983.869221180554</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45983.869221180554</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45983.869221180554</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45983.869221180554</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45983.869221180554</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45983.869221180554</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45983.869221180554</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45983.869221180554</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45983.869221180554</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45983.869221180554</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45983.869221180554</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45983.869221180554</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45983.869221180554</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45983.869221180554</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45983.869221180554</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45983.869221180554</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45983.869221180554</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45983.869221180554</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45983.869221180554</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45983.869221180554</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45983.869221180554</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45983.869221180554</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45983.869221180554</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45983.869221180554</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45983.869221180554</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45983.869221180554</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45983.869221180554</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45983.869221180554</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45983.869221180554</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45983.869221180554</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45983.869221180554</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45983.869221180554</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45983.869221180554</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45983.869221180554</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45983.869221180554</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45983.869221180554</v>
      </c>
      <c r="H57" s="109"/>
      <c r="I57" s="109" t="str">
        <f>IFERROR(VLOOKUP(D57,DB!A:F,6,0),"")</f>
        <v/>
      </c>
      <c r="J57" s="109" t="str">
        <f>IFERROR(VLOOKUP(D57,DB!A:G,7,0),"")</f>
        <v/>
      </c>
      <c r="K57" s="109"/>
      <c r="L57" s="109" t="str">
        <f>IFERROR(VLOOKUP(D57,DB!A:I,9,0),"")</f>
        <v/>
      </c>
    </row>
    <row r="58" spans="1:12">
      <c r="A58" s="131"/>
      <c r="B58" s="131" t="str">
        <f>IFERROR(VLOOKUP(D58,DB!A:K,11,0),"")</f>
        <v/>
      </c>
      <c r="C58" s="131"/>
      <c r="D58" s="131"/>
      <c r="E58" s="131"/>
      <c r="F58" s="132"/>
      <c r="G58" s="111">
        <f ca="1">IFERROR(NOW()-F58,"")</f>
        <v>45983.869221180554</v>
      </c>
      <c r="H58" s="132"/>
      <c r="I58" s="131" t="str">
        <f>IFERROR(VLOOKUP(D58,DB!A:F,6,0),"")</f>
        <v/>
      </c>
      <c r="J58" s="131" t="str">
        <f>IFERROR(VLOOKUP(D58,DB!A:G,7,0),"")</f>
        <v/>
      </c>
      <c r="K58" s="131"/>
      <c r="L58" s="131" t="str">
        <f>IFERROR(VLOOKUP(D58,DB!A:I,9,0),"")</f>
        <v/>
      </c>
    </row>
    <row r="59" spans="1:12">
      <c r="A59" s="131"/>
      <c r="B59" s="131" t="str">
        <f>IFERROR(VLOOKUP(D59,DB!A:K,11,0),"")</f>
        <v/>
      </c>
      <c r="C59" s="131"/>
      <c r="D59" s="131"/>
      <c r="E59" s="131"/>
      <c r="F59" s="132"/>
      <c r="G59" s="111">
        <f ca="1">IFERROR(NOW()-F59,"")</f>
        <v>45983.869221180554</v>
      </c>
      <c r="H59" s="132"/>
      <c r="I59" s="131" t="str">
        <f>IFERROR(VLOOKUP(D59,DB!A:F,6,0),"")</f>
        <v/>
      </c>
      <c r="J59" s="131" t="str">
        <f>IFERROR(VLOOKUP(D59,DB!A:G,7,0),"")</f>
        <v/>
      </c>
      <c r="K59" s="131"/>
      <c r="L59" s="131" t="str">
        <f>IFERROR(VLOOKUP(D59,DB!A:I,9,0),"")</f>
        <v/>
      </c>
    </row>
    <row r="60" spans="1:12">
      <c r="A60" s="131"/>
      <c r="B60" s="131" t="str">
        <f>IFERROR(VLOOKUP(D60,DB!A:K,11,0),"")</f>
        <v/>
      </c>
      <c r="C60" s="131"/>
      <c r="D60" s="131"/>
      <c r="E60" s="131"/>
      <c r="F60" s="132"/>
      <c r="G60" s="111">
        <f ca="1">IFERROR(NOW()-F60,"")</f>
        <v>45983.869221180554</v>
      </c>
      <c r="H60" s="132"/>
      <c r="I60" s="131" t="str">
        <f>IFERROR(VLOOKUP(D60,DB!A:F,6,0),"")</f>
        <v/>
      </c>
      <c r="J60" s="131" t="str">
        <f>IFERROR(VLOOKUP(D60,DB!A:G,7,0),"")</f>
        <v/>
      </c>
      <c r="K60" s="131"/>
      <c r="L60" s="131" t="str">
        <f>IFERROR(VLOOKUP(D60,DB!A:I,9,0),"")</f>
        <v/>
      </c>
    </row>
    <row r="61" spans="1:12">
      <c r="A61" s="131"/>
      <c r="B61" s="131" t="str">
        <f>IFERROR(VLOOKUP(D61,DB!A:K,11,0),"")</f>
        <v/>
      </c>
      <c r="C61" s="131"/>
      <c r="D61" s="131"/>
      <c r="E61" s="131"/>
      <c r="F61" s="132"/>
      <c r="G61" s="111">
        <f ca="1">IFERROR(NOW()-F61,"")</f>
        <v>45983.869221180554</v>
      </c>
      <c r="H61" s="132"/>
      <c r="I61" s="131" t="str">
        <f>IFERROR(VLOOKUP(D61,DB!A:F,6,0),"")</f>
        <v/>
      </c>
      <c r="J61" s="131" t="str">
        <f>IFERROR(VLOOKUP(D61,DB!A:G,7,0),"")</f>
        <v/>
      </c>
      <c r="K61" s="131"/>
      <c r="L61" s="131" t="str">
        <f>IFERROR(VLOOKUP(D61,DB!A:I,9,0),"")</f>
        <v/>
      </c>
    </row>
    <row r="62" spans="1:12">
      <c r="A62" s="131"/>
      <c r="B62" s="131" t="str">
        <f>IFERROR(VLOOKUP(D62,DB!A:K,11,0),"")</f>
        <v/>
      </c>
      <c r="C62" s="131"/>
      <c r="D62" s="131"/>
      <c r="E62" s="131"/>
      <c r="F62" s="132"/>
      <c r="G62" s="111">
        <f ca="1">IFERROR(NOW()-F62,"")</f>
        <v>45983.869221180554</v>
      </c>
      <c r="H62" s="132"/>
      <c r="I62" s="131" t="str">
        <f>IFERROR(VLOOKUP(D62,DB!A:F,6,0),"")</f>
        <v/>
      </c>
      <c r="J62" s="131" t="str">
        <f>IFERROR(VLOOKUP(D62,DB!A:G,7,0),"")</f>
        <v/>
      </c>
      <c r="K62" s="131"/>
      <c r="L62" s="131" t="str">
        <f>IFERROR(VLOOKUP(D62,DB!A:I,9,0),"")</f>
        <v/>
      </c>
    </row>
    <row r="63" spans="1:12">
      <c r="A63" s="131"/>
      <c r="B63" s="131" t="str">
        <f>IFERROR(VLOOKUP(D63,DB!A:K,11,0),"")</f>
        <v/>
      </c>
      <c r="C63" s="131"/>
      <c r="D63" s="131"/>
      <c r="E63" s="131"/>
      <c r="F63" s="132"/>
      <c r="G63" s="111">
        <f ca="1">IFERROR(NOW()-F63,"")</f>
        <v>45983.869221180554</v>
      </c>
      <c r="H63" s="132"/>
      <c r="I63" s="131" t="str">
        <f>IFERROR(VLOOKUP(D63,DB!A:F,6,0),"")</f>
        <v/>
      </c>
      <c r="J63" s="131" t="str">
        <f>IFERROR(VLOOKUP(D63,DB!A:G,7,0),"")</f>
        <v/>
      </c>
      <c r="K63" s="131"/>
      <c r="L63" s="131" t="str">
        <f>IFERROR(VLOOKUP(D63,DB!A:I,9,0),"")</f>
        <v/>
      </c>
    </row>
    <row r="64" spans="1:12">
      <c r="A64" s="131"/>
      <c r="B64" s="131" t="str">
        <f>IFERROR(VLOOKUP(D64,DB!A:K,11,0),"")</f>
        <v/>
      </c>
      <c r="C64" s="131"/>
      <c r="D64" s="131"/>
      <c r="E64" s="131"/>
      <c r="F64" s="132"/>
      <c r="G64" s="111">
        <f ca="1">IFERROR(NOW()-F64,"")</f>
        <v>45983.869221180554</v>
      </c>
      <c r="H64" s="132"/>
      <c r="I64" s="131" t="str">
        <f>IFERROR(VLOOKUP(D64,DB!A:F,6,0),"")</f>
        <v/>
      </c>
      <c r="J64" s="131" t="str">
        <f>IFERROR(VLOOKUP(D64,DB!A:G,7,0),"")</f>
        <v/>
      </c>
      <c r="K64" s="131"/>
      <c r="L64" s="131" t="str">
        <f>IFERROR(VLOOKUP(D64,DB!A:I,9,0),"")</f>
        <v/>
      </c>
    </row>
    <row r="65" spans="1:12">
      <c r="A65" s="131"/>
      <c r="B65" s="131" t="str">
        <f>IFERROR(VLOOKUP(D65,DB!A:K,11,0),"")</f>
        <v/>
      </c>
      <c r="C65" s="131"/>
      <c r="D65" s="131"/>
      <c r="E65" s="131"/>
      <c r="F65" s="132"/>
      <c r="G65" s="111">
        <f ca="1">IFERROR(NOW()-F65,"")</f>
        <v>45983.869221180554</v>
      </c>
      <c r="H65" s="132"/>
      <c r="I65" s="131" t="str">
        <f>IFERROR(VLOOKUP(D65,DB!A:F,6,0),"")</f>
        <v/>
      </c>
      <c r="J65" s="131" t="str">
        <f>IFERROR(VLOOKUP(D65,DB!A:G,7,0),"")</f>
        <v/>
      </c>
      <c r="K65" s="131"/>
      <c r="L65" s="131" t="str">
        <f>IFERROR(VLOOKUP(D65,DB!A:I,9,0),"")</f>
        <v/>
      </c>
    </row>
    <row r="66" spans="1:12">
      <c r="A66" s="131"/>
      <c r="B66" s="131" t="str">
        <f>IFERROR(VLOOKUP(D66,DB!A:K,11,0),"")</f>
        <v/>
      </c>
      <c r="C66" s="131"/>
      <c r="D66" s="131"/>
      <c r="E66" s="131"/>
      <c r="F66" s="132"/>
      <c r="G66" s="111">
        <f ca="1">IFERROR(NOW()-F66,"")</f>
        <v>45983.869221180554</v>
      </c>
      <c r="H66" s="132"/>
      <c r="I66" s="131" t="str">
        <f>IFERROR(VLOOKUP(D66,DB!A:F,6,0),"")</f>
        <v/>
      </c>
      <c r="J66" s="131" t="str">
        <f>IFERROR(VLOOKUP(D66,DB!A:G,7,0),"")</f>
        <v/>
      </c>
      <c r="K66" s="131"/>
      <c r="L66" s="131" t="str">
        <f>IFERROR(VLOOKUP(D66,DB!A:I,9,0),"")</f>
        <v/>
      </c>
    </row>
    <row r="67" spans="1:12">
      <c r="A67" s="131"/>
      <c r="B67" s="131" t="str">
        <f>IFERROR(VLOOKUP(D67,DB!A:K,11,0),"")</f>
        <v/>
      </c>
      <c r="C67" s="131"/>
      <c r="D67" s="131"/>
      <c r="E67" s="131"/>
      <c r="F67" s="132"/>
      <c r="G67" s="111">
        <f ca="1">IFERROR(NOW()-F67,"")</f>
        <v>45983.869221180554</v>
      </c>
      <c r="H67" s="132"/>
      <c r="I67" s="131" t="str">
        <f>IFERROR(VLOOKUP(D67,DB!A:F,6,0),"")</f>
        <v/>
      </c>
      <c r="J67" s="131" t="str">
        <f>IFERROR(VLOOKUP(D67,DB!A:G,7,0),"")</f>
        <v/>
      </c>
      <c r="K67" s="131"/>
      <c r="L67" s="131" t="str">
        <f>IFERROR(VLOOKUP(D67,DB!A:I,9,0),"")</f>
        <v/>
      </c>
    </row>
    <row r="68" spans="1:12">
      <c r="A68" s="131"/>
      <c r="B68" s="131" t="str">
        <f>IFERROR(VLOOKUP(D68,DB!A:K,11,0),"")</f>
        <v/>
      </c>
      <c r="C68" s="131"/>
      <c r="D68" s="131"/>
      <c r="E68" s="131"/>
      <c r="F68" s="132"/>
      <c r="G68" s="111">
        <f ca="1">IFERROR(NOW()-F68,"")</f>
        <v>45983.869221180554</v>
      </c>
      <c r="H68" s="132"/>
      <c r="I68" s="131" t="str">
        <f>IFERROR(VLOOKUP(D68,DB!A:F,6,0),"")</f>
        <v/>
      </c>
      <c r="J68" s="131" t="str">
        <f>IFERROR(VLOOKUP(D68,DB!A:G,7,0),"")</f>
        <v/>
      </c>
      <c r="K68" s="131"/>
      <c r="L68" s="131" t="str">
        <f>IFERROR(VLOOKUP(D68,DB!A:I,9,0),"")</f>
        <v/>
      </c>
    </row>
    <row r="69" spans="1:12">
      <c r="A69" s="131"/>
      <c r="B69" s="131" t="str">
        <f>IFERROR(VLOOKUP(D69,DB!A:K,11,0),"")</f>
        <v/>
      </c>
      <c r="C69" s="131"/>
      <c r="D69" s="131"/>
      <c r="E69" s="131"/>
      <c r="F69" s="132"/>
      <c r="G69" s="111">
        <f ca="1">IFERROR(NOW()-F69,"")</f>
        <v>45983.869221180554</v>
      </c>
      <c r="H69" s="132"/>
      <c r="I69" s="131" t="str">
        <f>IFERROR(VLOOKUP(D69,DB!A:F,6,0),"")</f>
        <v/>
      </c>
      <c r="J69" s="131" t="str">
        <f>IFERROR(VLOOKUP(D69,DB!A:G,7,0),"")</f>
        <v/>
      </c>
      <c r="K69" s="131"/>
      <c r="L69" s="131" t="str">
        <f>IFERROR(VLOOKUP(D69,DB!A:I,9,0),"")</f>
        <v/>
      </c>
    </row>
    <row r="70" spans="1:12">
      <c r="A70" s="131"/>
      <c r="B70" s="131" t="str">
        <f>IFERROR(VLOOKUP(D70,DB!A:K,11,0),"")</f>
        <v/>
      </c>
      <c r="C70" s="131"/>
      <c r="D70" s="131"/>
      <c r="E70" s="131"/>
      <c r="F70" s="132"/>
      <c r="G70" s="111">
        <f ca="1">IFERROR(NOW()-F70,"")</f>
        <v>45983.869221180554</v>
      </c>
      <c r="H70" s="132"/>
      <c r="I70" s="131" t="str">
        <f>IFERROR(VLOOKUP(D70,DB!A:F,6,0),"")</f>
        <v/>
      </c>
      <c r="J70" s="131" t="str">
        <f>IFERROR(VLOOKUP(D70,DB!A:G,7,0),"")</f>
        <v/>
      </c>
      <c r="K70" s="131"/>
      <c r="L70" s="131" t="str">
        <f>IFERROR(VLOOKUP(D70,DB!A:I,9,0),"")</f>
        <v/>
      </c>
    </row>
    <row r="71" spans="1:12">
      <c r="A71" s="131"/>
      <c r="B71" s="131" t="str">
        <f>IFERROR(VLOOKUP(D71,DB!A:K,11,0),"")</f>
        <v/>
      </c>
      <c r="C71" s="131"/>
      <c r="D71" s="131"/>
      <c r="E71" s="131"/>
      <c r="F71" s="132"/>
      <c r="G71" s="111">
        <f ca="1">IFERROR(NOW()-F71,"")</f>
        <v>45983.869221180554</v>
      </c>
      <c r="H71" s="132"/>
      <c r="I71" s="131" t="str">
        <f>IFERROR(VLOOKUP(D71,DB!A:F,6,0),"")</f>
        <v/>
      </c>
      <c r="J71" s="131" t="str">
        <f>IFERROR(VLOOKUP(D71,DB!A:G,7,0),"")</f>
        <v/>
      </c>
      <c r="K71" s="131"/>
      <c r="L71" s="131" t="str">
        <f>IFERROR(VLOOKUP(D71,DB!A:I,9,0),"")</f>
        <v/>
      </c>
    </row>
    <row r="72" spans="1:12">
      <c r="A72" s="131"/>
      <c r="B72" s="131" t="str">
        <f>IFERROR(VLOOKUP(D72,DB!A:K,11,0),"")</f>
        <v/>
      </c>
      <c r="C72" s="131"/>
      <c r="D72" s="131"/>
      <c r="E72" s="131"/>
      <c r="F72" s="132"/>
      <c r="G72" s="111">
        <f ca="1">IFERROR(NOW()-F72,"")</f>
        <v>45983.869221180554</v>
      </c>
      <c r="H72" s="132"/>
      <c r="I72" s="131" t="str">
        <f>IFERROR(VLOOKUP(D72,DB!A:F,6,0),"")</f>
        <v/>
      </c>
      <c r="J72" s="131" t="str">
        <f>IFERROR(VLOOKUP(D72,DB!A:G,7,0),"")</f>
        <v/>
      </c>
      <c r="K72" s="131"/>
      <c r="L72" s="131" t="str">
        <f>IFERROR(VLOOKUP(D72,DB!A:I,9,0),"")</f>
        <v/>
      </c>
    </row>
    <row r="73" spans="1:12">
      <c r="A73" s="131"/>
      <c r="B73" s="131" t="str">
        <f>IFERROR(VLOOKUP(D73,DB!A:K,11,0),"")</f>
        <v/>
      </c>
      <c r="C73" s="131"/>
      <c r="D73" s="131"/>
      <c r="E73" s="131"/>
      <c r="F73" s="132"/>
      <c r="G73" s="111">
        <f ca="1">IFERROR(NOW()-F73,"")</f>
        <v>45983.869221180554</v>
      </c>
      <c r="H73" s="132"/>
      <c r="I73" s="131" t="str">
        <f>IFERROR(VLOOKUP(D73,DB!A:F,6,0),"")</f>
        <v/>
      </c>
      <c r="J73" s="131" t="str">
        <f>IFERROR(VLOOKUP(D73,DB!A:G,7,0),"")</f>
        <v/>
      </c>
      <c r="K73" s="131"/>
      <c r="L73" s="131" t="str">
        <f>IFERROR(VLOOKUP(D73,DB!A:I,9,0),"")</f>
        <v/>
      </c>
    </row>
    <row r="74" spans="1:12">
      <c r="A74" s="131"/>
      <c r="B74" s="131" t="str">
        <f>IFERROR(VLOOKUP(D74,DB!A:K,11,0),"")</f>
        <v/>
      </c>
      <c r="C74" s="131"/>
      <c r="D74" s="131"/>
      <c r="E74" s="131"/>
      <c r="F74" s="132"/>
      <c r="G74" s="111">
        <f ca="1">IFERROR(NOW()-F74,"")</f>
        <v>45983.869221180554</v>
      </c>
      <c r="H74" s="132"/>
      <c r="I74" s="131" t="str">
        <f>IFERROR(VLOOKUP(D74,DB!A:F,6,0),"")</f>
        <v/>
      </c>
      <c r="J74" s="131" t="str">
        <f>IFERROR(VLOOKUP(D74,DB!A:G,7,0),"")</f>
        <v/>
      </c>
      <c r="K74" s="131"/>
      <c r="L74" s="131" t="str">
        <f>IFERROR(VLOOKUP(D74,DB!A:I,9,0),"")</f>
        <v/>
      </c>
    </row>
    <row r="75" spans="1:12">
      <c r="A75" s="131"/>
      <c r="B75" s="131" t="str">
        <f>IFERROR(VLOOKUP(D75,DB!A:K,11,0),"")</f>
        <v/>
      </c>
      <c r="C75" s="131"/>
      <c r="D75" s="131"/>
      <c r="E75" s="131"/>
      <c r="F75" s="132"/>
      <c r="G75" s="111">
        <f ca="1">IFERROR(NOW()-F75,"")</f>
        <v>45983.869221180554</v>
      </c>
      <c r="H75" s="132"/>
      <c r="I75" s="131" t="str">
        <f>IFERROR(VLOOKUP(D75,DB!A:F,6,0),"")</f>
        <v/>
      </c>
      <c r="J75" s="131" t="str">
        <f>IFERROR(VLOOKUP(D75,DB!A:G,7,0),"")</f>
        <v/>
      </c>
      <c r="K75" s="131"/>
      <c r="L75" s="131" t="str">
        <f>IFERROR(VLOOKUP(D75,DB!A:I,9,0),"")</f>
        <v/>
      </c>
    </row>
    <row r="76" spans="1:12">
      <c r="A76" s="131"/>
      <c r="B76" s="131" t="str">
        <f>IFERROR(VLOOKUP(D76,DB!A:K,11,0),"")</f>
        <v/>
      </c>
      <c r="C76" s="131"/>
      <c r="D76" s="131"/>
      <c r="E76" s="131"/>
      <c r="F76" s="132"/>
      <c r="G76" s="111">
        <f ca="1">IFERROR(NOW()-F76,"")</f>
        <v>45983.869221180554</v>
      </c>
      <c r="H76" s="132"/>
      <c r="I76" s="131" t="str">
        <f>IFERROR(VLOOKUP(D76,DB!A:F,6,0),"")</f>
        <v/>
      </c>
      <c r="J76" s="131" t="str">
        <f>IFERROR(VLOOKUP(D76,DB!A:G,7,0),"")</f>
        <v/>
      </c>
      <c r="K76" s="131"/>
      <c r="L76" s="131" t="str">
        <f>IFERROR(VLOOKUP(D76,DB!A:I,9,0),"")</f>
        <v/>
      </c>
    </row>
    <row r="77" spans="1:12">
      <c r="A77" s="131"/>
      <c r="B77" s="131" t="str">
        <f>IFERROR(VLOOKUP(D77,DB!A:K,11,0),"")</f>
        <v/>
      </c>
      <c r="C77" s="131"/>
      <c r="D77" s="131"/>
      <c r="E77" s="131"/>
      <c r="F77" s="132"/>
      <c r="G77" s="111">
        <f ca="1">IFERROR(NOW()-F77,"")</f>
        <v>45983.869221180554</v>
      </c>
      <c r="H77" s="132"/>
      <c r="I77" s="131" t="str">
        <f>IFERROR(VLOOKUP(D77,DB!A:F,6,0),"")</f>
        <v/>
      </c>
      <c r="J77" s="131" t="str">
        <f>IFERROR(VLOOKUP(D77,DB!A:G,7,0),"")</f>
        <v/>
      </c>
      <c r="K77" s="131"/>
      <c r="L77" s="131" t="str">
        <f>IFERROR(VLOOKUP(D77,DB!A:I,9,0),"")</f>
        <v/>
      </c>
    </row>
    <row r="78" spans="1:12">
      <c r="A78" s="131"/>
      <c r="B78" s="131" t="str">
        <f>IFERROR(VLOOKUP(D78,DB!A:K,11,0),"")</f>
        <v/>
      </c>
      <c r="C78" s="131"/>
      <c r="D78" s="131"/>
      <c r="E78" s="131"/>
      <c r="F78" s="132"/>
      <c r="G78" s="111">
        <f ca="1">IFERROR(NOW()-F78,"")</f>
        <v>45983.869221180554</v>
      </c>
      <c r="H78" s="132"/>
      <c r="I78" s="131" t="str">
        <f>IFERROR(VLOOKUP(D78,DB!A:F,6,0),"")</f>
        <v/>
      </c>
      <c r="J78" s="131" t="str">
        <f>IFERROR(VLOOKUP(D78,DB!A:G,7,0),"")</f>
        <v/>
      </c>
      <c r="K78" s="131"/>
      <c r="L78" s="131" t="str">
        <f>IFERROR(VLOOKUP(D78,DB!A:I,9,0),"")</f>
        <v/>
      </c>
    </row>
    <row r="79" spans="1:12">
      <c r="A79" s="131"/>
      <c r="B79" s="131" t="str">
        <f>IFERROR(VLOOKUP(D79,DB!A:K,11,0),"")</f>
        <v/>
      </c>
      <c r="C79" s="131"/>
      <c r="D79" s="131"/>
      <c r="E79" s="131"/>
      <c r="F79" s="132"/>
      <c r="G79" s="111">
        <f ca="1">IFERROR(NOW()-F79,"")</f>
        <v>45983.869221180554</v>
      </c>
      <c r="H79" s="132"/>
      <c r="I79" s="131" t="str">
        <f>IFERROR(VLOOKUP(D79,DB!A:F,6,0),"")</f>
        <v/>
      </c>
      <c r="J79" s="131" t="str">
        <f>IFERROR(VLOOKUP(D79,DB!A:G,7,0),"")</f>
        <v/>
      </c>
      <c r="K79" s="131"/>
      <c r="L79" s="131" t="str">
        <f>IFERROR(VLOOKUP(D79,DB!A:I,9,0),"")</f>
        <v/>
      </c>
    </row>
    <row r="80" spans="1:12">
      <c r="A80" s="131"/>
      <c r="B80" s="131" t="str">
        <f>IFERROR(VLOOKUP(D80,DB!A:K,11,0),"")</f>
        <v/>
      </c>
      <c r="C80" s="131"/>
      <c r="D80" s="131"/>
      <c r="E80" s="131"/>
      <c r="F80" s="132"/>
      <c r="G80" s="111">
        <f ca="1">IFERROR(NOW()-F80,"")</f>
        <v>45983.869221180554</v>
      </c>
      <c r="H80" s="132"/>
      <c r="I80" s="131" t="str">
        <f>IFERROR(VLOOKUP(D80,DB!A:F,6,0),"")</f>
        <v/>
      </c>
      <c r="J80" s="131" t="str">
        <f>IFERROR(VLOOKUP(D80,DB!A:G,7,0),"")</f>
        <v/>
      </c>
      <c r="K80" s="131"/>
      <c r="L80" s="131" t="str">
        <f>IFERROR(VLOOKUP(D80,DB!A:I,9,0),"")</f>
        <v/>
      </c>
    </row>
    <row r="81" spans="1:12">
      <c r="A81" s="131"/>
      <c r="B81" s="131" t="str">
        <f>IFERROR(VLOOKUP(D81,DB!A:K,11,0),"")</f>
        <v/>
      </c>
      <c r="C81" s="131"/>
      <c r="D81" s="131"/>
      <c r="E81" s="131"/>
      <c r="F81" s="132"/>
      <c r="G81" s="111">
        <f ca="1">IFERROR(NOW()-F81,"")</f>
        <v>45983.869221180554</v>
      </c>
      <c r="H81" s="132"/>
      <c r="I81" s="131" t="str">
        <f>IFERROR(VLOOKUP(D81,DB!A:F,6,0),"")</f>
        <v/>
      </c>
      <c r="J81" s="131" t="str">
        <f>IFERROR(VLOOKUP(D81,DB!A:G,7,0),"")</f>
        <v/>
      </c>
      <c r="K81" s="131"/>
      <c r="L81" s="131" t="str">
        <f>IFERROR(VLOOKUP(D81,DB!A:I,9,0),"")</f>
        <v/>
      </c>
    </row>
    <row r="82" spans="1:12">
      <c r="A82" s="131"/>
      <c r="B82" s="131" t="str">
        <f>IFERROR(VLOOKUP(D82,DB!A:K,11,0),"")</f>
        <v/>
      </c>
      <c r="C82" s="131"/>
      <c r="D82" s="131"/>
      <c r="E82" s="131"/>
      <c r="F82" s="132"/>
      <c r="G82" s="111">
        <f ca="1">IFERROR(NOW()-F82,"")</f>
        <v>45983.869221180554</v>
      </c>
      <c r="H82" s="132"/>
      <c r="I82" s="131" t="str">
        <f>IFERROR(VLOOKUP(D82,DB!A:F,6,0),"")</f>
        <v/>
      </c>
      <c r="J82" s="131" t="str">
        <f>IFERROR(VLOOKUP(D82,DB!A:G,7,0),"")</f>
        <v/>
      </c>
      <c r="K82" s="131"/>
      <c r="L82" s="131" t="str">
        <f>IFERROR(VLOOKUP(D82,DB!A:I,9,0),"")</f>
        <v/>
      </c>
    </row>
    <row r="83" spans="1:12">
      <c r="A83" s="131"/>
      <c r="B83" s="131" t="str">
        <f>IFERROR(VLOOKUP(D83,DB!A:K,11,0),"")</f>
        <v/>
      </c>
      <c r="C83" s="131"/>
      <c r="D83" s="131"/>
      <c r="E83" s="131"/>
      <c r="F83" s="132"/>
      <c r="G83" s="111">
        <f ca="1">IFERROR(NOW()-F83,"")</f>
        <v>45983.869221180554</v>
      </c>
      <c r="H83" s="132"/>
      <c r="I83" s="131" t="str">
        <f>IFERROR(VLOOKUP(D83,DB!A:F,6,0),"")</f>
        <v/>
      </c>
      <c r="J83" s="131" t="str">
        <f>IFERROR(VLOOKUP(D83,DB!A:G,7,0),"")</f>
        <v/>
      </c>
      <c r="K83" s="131"/>
      <c r="L83" s="131" t="str">
        <f>IFERROR(VLOOKUP(D83,DB!A:I,9,0),"")</f>
        <v/>
      </c>
    </row>
    <row r="84" spans="1:12">
      <c r="A84" s="131"/>
      <c r="B84" s="131" t="str">
        <f>IFERROR(VLOOKUP(D84,DB!A:K,11,0),"")</f>
        <v/>
      </c>
      <c r="C84" s="131"/>
      <c r="D84" s="131"/>
      <c r="E84" s="131"/>
      <c r="F84" s="132"/>
      <c r="G84" s="111">
        <f ca="1">IFERROR(NOW()-F84,"")</f>
        <v>45983.869221180554</v>
      </c>
      <c r="H84" s="132"/>
      <c r="I84" s="131" t="str">
        <f>IFERROR(VLOOKUP(D84,DB!A:F,6,0),"")</f>
        <v/>
      </c>
      <c r="J84" s="131" t="str">
        <f>IFERROR(VLOOKUP(D84,DB!A:G,7,0),"")</f>
        <v/>
      </c>
      <c r="K84" s="131"/>
      <c r="L84" s="131" t="str">
        <f>IFERROR(VLOOKUP(D84,DB!A:I,9,0),"")</f>
        <v/>
      </c>
    </row>
    <row r="85" spans="1:12">
      <c r="A85" s="131"/>
      <c r="B85" s="131" t="str">
        <f>IFERROR(VLOOKUP(D85,DB!A:K,11,0),"")</f>
        <v/>
      </c>
      <c r="C85" s="131"/>
      <c r="D85" s="131"/>
      <c r="E85" s="131"/>
      <c r="F85" s="132"/>
      <c r="G85" s="111">
        <f ca="1">IFERROR(NOW()-F85,"")</f>
        <v>45983.869221180554</v>
      </c>
      <c r="H85" s="132"/>
      <c r="I85" s="131" t="str">
        <f>IFERROR(VLOOKUP(D85,DB!A:F,6,0),"")</f>
        <v/>
      </c>
      <c r="J85" s="131" t="str">
        <f>IFERROR(VLOOKUP(D85,DB!A:G,7,0),"")</f>
        <v/>
      </c>
      <c r="K85" s="131"/>
      <c r="L85" s="131" t="str">
        <f>IFERROR(VLOOKUP(D85,DB!A:I,9,0),"")</f>
        <v/>
      </c>
    </row>
    <row r="86" spans="1:12">
      <c r="A86" s="109"/>
      <c r="B86" s="109"/>
      <c r="C86" s="109"/>
      <c r="D86" s="109"/>
      <c r="E86" s="109"/>
      <c r="F86" s="109"/>
      <c r="G86" s="109"/>
      <c r="H86" s="109"/>
      <c r="I86" s="109"/>
      <c r="J86" s="109"/>
      <c r="K86" s="109"/>
      <c r="L86" s="109"/>
    </row>
    <row r="87" spans="1:12">
      <c r="A87" s="109"/>
      <c r="B87" s="109"/>
      <c r="C87" s="109"/>
      <c r="D87" s="109"/>
      <c r="E87" s="109"/>
      <c r="F87" s="109"/>
      <c r="G87" s="109"/>
      <c r="H87" s="109"/>
      <c r="I87" s="109"/>
      <c r="J87" s="109"/>
      <c r="K87" s="109"/>
      <c r="L87" s="109"/>
    </row>
    <row r="88" spans="1:12">
      <c r="A88" s="109"/>
      <c r="B88" s="109"/>
      <c r="C88" s="109"/>
      <c r="D88" s="109"/>
      <c r="E88" s="109"/>
      <c r="F88" s="109"/>
      <c r="G88" s="109"/>
      <c r="H88" s="109"/>
      <c r="I88" s="109"/>
      <c r="J88" s="109"/>
      <c r="K88" s="109"/>
      <c r="L88" s="109"/>
    </row>
    <row r="89" spans="1:12">
      <c r="A89" s="109"/>
      <c r="B89" s="109"/>
      <c r="C89" s="109"/>
      <c r="D89" s="109"/>
      <c r="E89" s="109"/>
      <c r="F89" s="109"/>
      <c r="G89" s="109"/>
      <c r="H89" s="109"/>
      <c r="I89" s="109"/>
      <c r="J89" s="109"/>
      <c r="K89" s="109"/>
      <c r="L89" s="109"/>
    </row>
    <row r="90" spans="1:12">
      <c r="A90" s="109"/>
      <c r="B90" s="109"/>
      <c r="C90" s="109"/>
      <c r="D90" s="109"/>
      <c r="E90" s="109"/>
      <c r="F90" s="109"/>
      <c r="G90" s="109"/>
      <c r="H90" s="109"/>
      <c r="I90" s="109"/>
      <c r="J90" s="109"/>
      <c r="K90" s="109"/>
      <c r="L90" s="109"/>
    </row>
    <row r="91" spans="1:12">
      <c r="A91" s="109"/>
      <c r="B91" s="109"/>
      <c r="C91" s="109"/>
      <c r="D91" s="109"/>
      <c r="E91" s="109"/>
      <c r="F91" s="109"/>
      <c r="G91" s="109"/>
      <c r="H91" s="109"/>
      <c r="I91" s="109"/>
      <c r="J91" s="109"/>
      <c r="K91" s="109"/>
      <c r="L91" s="109"/>
    </row>
    <row r="92" spans="1:12">
      <c r="A92" s="109"/>
      <c r="B92" s="109"/>
      <c r="C92" s="109"/>
      <c r="D92" s="109"/>
      <c r="E92" s="109"/>
      <c r="F92" s="109"/>
      <c r="G92" s="109"/>
      <c r="H92" s="109"/>
      <c r="I92" s="109"/>
      <c r="J92" s="109"/>
      <c r="K92" s="109"/>
      <c r="L92" s="109"/>
    </row>
    <row r="93" spans="1:12">
      <c r="A93" s="109"/>
      <c r="B93" s="109"/>
      <c r="C93" s="109"/>
      <c r="D93" s="109"/>
      <c r="E93" s="109"/>
      <c r="F93" s="109"/>
      <c r="G93" s="109"/>
      <c r="H93" s="109"/>
      <c r="I93" s="109"/>
      <c r="J93" s="109"/>
      <c r="K93" s="109"/>
      <c r="L93" s="109"/>
    </row>
    <row r="94" spans="1:12">
      <c r="A94" s="109"/>
      <c r="B94" s="109"/>
      <c r="C94" s="109"/>
      <c r="D94" s="109"/>
      <c r="E94" s="109"/>
      <c r="F94" s="109"/>
      <c r="G94" s="109"/>
      <c r="H94" s="109"/>
      <c r="I94" s="109"/>
      <c r="J94" s="109"/>
      <c r="K94" s="109"/>
      <c r="L94" s="109"/>
    </row>
    <row r="95" spans="1:12">
      <c r="A95" s="109"/>
      <c r="B95" s="109"/>
      <c r="C95" s="109"/>
      <c r="D95" s="109"/>
      <c r="E95" s="109"/>
      <c r="F95" s="109"/>
      <c r="G95" s="109"/>
      <c r="H95" s="109"/>
      <c r="I95" s="109"/>
      <c r="J95" s="109"/>
      <c r="K95" s="109"/>
      <c r="L95" s="109"/>
    </row>
    <row r="96" spans="1:12">
      <c r="A96" s="109"/>
      <c r="B96" s="109"/>
      <c r="C96" s="109"/>
      <c r="D96" s="109"/>
      <c r="E96" s="109"/>
      <c r="F96" s="109"/>
      <c r="G96" s="109"/>
      <c r="H96" s="109"/>
      <c r="I96" s="109"/>
      <c r="J96" s="109"/>
      <c r="K96" s="109"/>
      <c r="L96" s="109"/>
    </row>
    <row r="97" spans="1:12">
      <c r="A97" s="109"/>
      <c r="B97" s="109"/>
      <c r="C97" s="109"/>
      <c r="D97" s="109"/>
      <c r="E97" s="109"/>
      <c r="F97" s="109"/>
      <c r="G97" s="109"/>
      <c r="H97" s="109"/>
      <c r="I97" s="109"/>
      <c r="J97" s="109"/>
      <c r="K97" s="109"/>
      <c r="L97" s="109"/>
    </row>
  </sheetData>
  <dataValidations count="2">
    <dataValidation allowBlank="1" showInputMessage="1" showErrorMessage="1" sqref="E1" xr:uid="{920C6338-E771-4DAE-8C89-92A9093EA4DE}"/>
    <dataValidation type="list" allowBlank="1" showInputMessage="1" showErrorMessage="1" sqref="E2:E8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2"/>
  <sheetViews>
    <sheetView workbookViewId="0">
      <selection activeCell="F2" sqref="F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c r="B2" s="119" t="str">
        <f>IFERROR(VLOOKUP(D2,DB!A:K,11,0),"")</f>
        <v/>
      </c>
      <c r="C2" s="120"/>
      <c r="D2" s="149"/>
      <c r="E2" s="109"/>
      <c r="F2" s="121"/>
      <c r="G2" s="104">
        <f t="shared" ref="G2:G12" ca="1" si="0">IFERROR(NOW()-F2,"-")</f>
        <v>45983.869221180554</v>
      </c>
      <c r="H2" s="121"/>
      <c r="I2" s="119" t="str">
        <f>IFERROR(VLOOKUP(D2,DB!A:F,6,0),"")</f>
        <v/>
      </c>
      <c r="J2" s="119" t="str">
        <f>IFERROR(VLOOKUP(D2,DB!A:G,7,0),"")</f>
        <v/>
      </c>
      <c r="K2" s="122"/>
      <c r="L2" s="123" t="str">
        <f>IFERROR(VLOOKUP(D2,DB!A:I,9,0),"")</f>
        <v/>
      </c>
    </row>
    <row r="3" spans="1:16382" ht="31.5" customHeight="1">
      <c r="A3" s="118"/>
      <c r="B3" s="119" t="str">
        <f>IFERROR(VLOOKUP(D3,DB!A:K,11,0),"")</f>
        <v/>
      </c>
      <c r="C3" s="120"/>
      <c r="D3" s="119"/>
      <c r="E3" s="109"/>
      <c r="F3" s="121"/>
      <c r="G3" s="104">
        <f t="shared" ca="1" si="0"/>
        <v>45983.869221180554</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45983.869221180554</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45983.869221180554</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45983.869221180554</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49"/>
      <c r="E7" s="109"/>
      <c r="F7" s="121"/>
      <c r="G7" s="104">
        <f t="shared" ca="1" si="0"/>
        <v>45983.869221180554</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45983.869221180554</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45983.869221180554</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45983.869221180554</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45983.869221180554</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45983.869221180554</v>
      </c>
      <c r="H12" s="121"/>
      <c r="I12" s="119" t="str">
        <f>IFERROR(VLOOKUP(D12,DB!A:F,6,0),"")</f>
        <v/>
      </c>
      <c r="J12" s="119" t="str">
        <f>IFERROR(VLOOKUP(D12,DB!A:G,7,0),"")</f>
        <v/>
      </c>
      <c r="K12" s="122"/>
      <c r="L12" s="123" t="str">
        <f>IFERROR(VLOOKUP(D12,DB!A:I,9,0),"")</f>
        <v/>
      </c>
    </row>
  </sheetData>
  <dataValidations count="2">
    <dataValidation allowBlank="1" showInputMessage="1" showErrorMessage="1" sqref="E1" xr:uid="{9E1BC488-8814-4F8A-8DBE-742B3278AB71}"/>
    <dataValidation type="list" allowBlank="1" showInputMessage="1" showErrorMessage="1" sqref="E2:E1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2025-11-22T17:51:51Z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